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780" tabRatio="747" firstSheet="1" activeTab="5"/>
  </bookViews>
  <sheets>
    <sheet name="Read Me" sheetId="1" r:id="rId1"/>
    <sheet name="Errors" sheetId="2" r:id="rId2"/>
    <sheet name="Data" sheetId="3" state="hidden" r:id="rId3"/>
    <sheet name="Validations" sheetId="4" state="hidden" r:id="rId4"/>
    <sheet name="ValidationList" sheetId="5" state="hidden" r:id="rId5"/>
    <sheet name="A_Basic_Info" sheetId="6" r:id="rId6"/>
    <sheet name="B_Details_of_Purchases" sheetId="7" r:id="rId7"/>
    <sheet name="C_TOT_Payment_Credits" sheetId="8" r:id="rId8"/>
    <sheet name="D_Tax_Due" sheetId="9" r:id="rId9"/>
    <sheet name="Sheet1" sheetId="10" state="veryHidden" r:id="rId10"/>
  </sheets>
  <definedNames>
    <definedName name="BankBranchMap">'Data'!$I$2:$I$565</definedName>
    <definedName name="BankId">'Data'!$E$2:$E$47</definedName>
    <definedName name="BankNames">'Data'!$F$2:$F$47</definedName>
    <definedName name="Boolean">'Data'!$C$2:$C$3</definedName>
    <definedName name="BranchId">'Data'!$G$2:$G$565</definedName>
    <definedName name="BranchNames">'Data'!$H$2:$H$565</definedName>
    <definedName name="checkCredit">'D_Tax_Due'!$D$1</definedName>
    <definedName name="formId">'Data'!$B$25</definedName>
    <definedName name="genXML">'Data'!$B$31</definedName>
    <definedName name="moduleId">'Data'!$B$24</definedName>
    <definedName name="obligationId">'Data'!$B$26</definedName>
    <definedName name="officeVersion">'Data'!$B$28</definedName>
    <definedName name="Quarter">'Data'!$A$7:$A$10</definedName>
    <definedName name="QuarterCode">'Data'!$B$7:$B$10</definedName>
    <definedName name="RetInf.DepositStartDate">'A_Basic_Info'!$C$7</definedName>
    <definedName name="ReturnType">'Data'!$A$2:$A$3</definedName>
    <definedName name="RtnEndDt">'Data'!$D$7:$D$10</definedName>
    <definedName name="RtnMonth">'A_Basic_Info'!$B$9</definedName>
    <definedName name="RtnStartDt">'Data'!$C$7:$C$10</definedName>
    <definedName name="RtnYear">'Data'!$A$13:$A$26</definedName>
    <definedName name="RtnYr">'A_Basic_Info'!$A$9</definedName>
    <definedName name="Sch1.DtlsOfLocalPrchsList">'B_Details_of_Purchases'!$A$3:$F$4</definedName>
    <definedName name="Sch1.DtlsOfLocalPrchsListTO">'B_Details_of_Purchases'!$F$5</definedName>
    <definedName name="Sch1.DtlsOfWHTDeductedList">'B_Details_of_Purchases'!$A$3:$G$3</definedName>
    <definedName name="Sch2.DtlsTOTAdvPmtTO">'C_TOT_Payment_Credits'!$C$15</definedName>
    <definedName name="Sch2.DtlsTOTPdInAdvList">'C_TOT_Payment_Credits'!$A$4:$D$5</definedName>
    <definedName name="Sch2.DtlsTOTPdInAdvListTO">'C_TOT_Payment_Credits'!$C$6</definedName>
    <definedName name="Sch2.DtlsTOTSelfAssPmtList">'C_TOT_Payment_Credits'!$A$12:$D$13</definedName>
    <definedName name="Sch2.DtlsTOTSelfAssPmtListTO">'C_TOT_Payment_Credits'!$C$14</definedName>
    <definedName name="SecA.QtrCode">'A_Basic_Info'!$C$4</definedName>
    <definedName name="SecA.QtrCodeTemp">'A_Basic_Info'!$C$3</definedName>
    <definedName name="SecA.ReturnType">'A_Basic_Info'!$B$4</definedName>
    <definedName name="SecA.RtnMnth">'A_Basic_Info'!$C$8</definedName>
    <definedName name="SecA.RtnPrdFrom">'A_Basic_Info'!$B$5</definedName>
    <definedName name="SecA.RtnPrdTo">'A_Basic_Info'!$B$6</definedName>
    <definedName name="SecA.RtnPrdToAct">'A_Basic_Info'!$C$6</definedName>
    <definedName name="SecA.RtnPrdToActStart">'A_Basic_Info'!$C$5</definedName>
    <definedName name="SecA.RtnYear">'A_Basic_Info'!$C$10</definedName>
    <definedName name="SecA.TaxPayerPIN">'A_Basic_Info'!$B$3</definedName>
    <definedName name="SecB.DtlsOfLocalPrchsListTO">'D_Tax_Due'!$C$3</definedName>
    <definedName name="SecB.DtlsTOTPdInAdvListTO">'D_Tax_Due'!$C$7</definedName>
    <definedName name="SecB.PresumptiveTaxCdt">'D_Tax_Due'!$C$8</definedName>
    <definedName name="SecB.TaxDue">'D_Tax_Due'!$C$6</definedName>
    <definedName name="SecB.TotTaxPayable">'D_Tax_Due'!$C$9</definedName>
    <definedName name="SecB.TotTurnOver">'D_Tax_Due'!$C$4</definedName>
    <definedName name="SecB.TotTurnOverTaxRate">'D_Tax_Due'!$C$5</definedName>
    <definedName name="SelectedBranchNames">'Data'!$J$2:$J$10</definedName>
    <definedName name="templateInfo.formId">'A_Basic_Info'!$B$10</definedName>
    <definedName name="templateInfo.moduleId">'A_Basic_Info'!$A$10</definedName>
    <definedName name="templateInfo.obligId">'A_Basic_Info'!$B$7</definedName>
    <definedName name="templateInfo.ofcVrsn">'A_Basic_Info'!$B$8</definedName>
    <definedName name="templateInfo.tempType">'A_Basic_Info'!$A$8</definedName>
    <definedName name="templateInfo.tempVrsn">'A_Basic_Info'!$A$7</definedName>
    <definedName name="templateType">'Data'!$B$27</definedName>
    <definedName name="Type">'Data'!$D$2:$D$3</definedName>
  </definedNames>
  <calcPr calcMode="manual" fullCalcOnLoad="1"/>
</workbook>
</file>

<file path=xl/comments3.xml><?xml version="1.0" encoding="utf-8"?>
<comments xmlns="http://schemas.openxmlformats.org/spreadsheetml/2006/main">
  <authors>
    <author>Abhishek  Rathore</author>
    <author>ATUL-KRA</author>
  </authors>
  <commentList>
    <comment ref="A31" authorId="0">
      <text>
        <r>
          <rPr>
            <b/>
            <sz val="8"/>
            <rFont val="Tahoma"/>
            <family val="2"/>
          </rPr>
          <t>Abhishek  Rathore:</t>
        </r>
        <r>
          <rPr>
            <sz val="8"/>
            <rFont val="Tahoma"/>
            <family val="2"/>
          </rPr>
          <t xml:space="preserve">
Y=XML
N=Xls
</t>
        </r>
      </text>
    </comment>
    <comment ref="B31" authorId="1">
      <text>
        <r>
          <rPr>
            <b/>
            <sz val="9"/>
            <rFont val="Tahoma"/>
            <family val="2"/>
          </rPr>
          <t>ATUL-KRA:</t>
        </r>
        <r>
          <rPr>
            <sz val="9"/>
            <rFont val="Tahoma"/>
            <family val="2"/>
          </rPr>
          <t xml:space="preserve">
Y: XML
N: XLS
(Type of file generated as Uploadable)</t>
        </r>
      </text>
    </comment>
  </commentList>
</comments>
</file>

<file path=xl/sharedStrings.xml><?xml version="1.0" encoding="utf-8"?>
<sst xmlns="http://schemas.openxmlformats.org/spreadsheetml/2006/main" count="1449" uniqueCount="567">
  <si>
    <t>Help on Enable Macro (Enable Validate button):</t>
  </si>
  <si>
    <t>FOR EXCEL 2007 :-</t>
  </si>
  <si>
    <t>To "Enable Macro" please follow steps below.</t>
  </si>
  <si>
    <r>
      <t xml:space="preserve">Click the </t>
    </r>
    <r>
      <rPr>
        <b/>
        <sz val="12"/>
        <color indexed="63"/>
        <rFont val="Book Antiqua"/>
        <family val="1"/>
      </rPr>
      <t>Microsoft Office Button</t>
    </r>
    <r>
      <rPr>
        <b/>
        <sz val="9.1"/>
        <color indexed="63"/>
        <rFont val="Arial"/>
        <family val="2"/>
      </rPr>
      <t xml:space="preserve">                </t>
    </r>
    <r>
      <rPr>
        <b/>
        <sz val="12"/>
        <color indexed="63"/>
        <rFont val="Book Antiqua"/>
        <family val="1"/>
      </rPr>
      <t xml:space="preserve"> , </t>
    </r>
    <r>
      <rPr>
        <sz val="12"/>
        <color indexed="63"/>
        <rFont val="Book Antiqua"/>
        <family val="1"/>
      </rPr>
      <t>and then click</t>
    </r>
    <r>
      <rPr>
        <b/>
        <sz val="12"/>
        <color indexed="63"/>
        <rFont val="Book Antiqua"/>
        <family val="1"/>
      </rPr>
      <t xml:space="preserve"> Excel Options.</t>
    </r>
  </si>
  <si>
    <t>Click Trust Center, click Trust Center Settings, and then click Macro Settings.</t>
  </si>
  <si>
    <t>Select "Enable all macros". Click on 'OK'.</t>
  </si>
  <si>
    <t>Open the file again.</t>
  </si>
  <si>
    <t>FOR OTHER EXCEL VERSIONS :-</t>
  </si>
  <si>
    <r>
      <t xml:space="preserve">Select the </t>
    </r>
    <r>
      <rPr>
        <b/>
        <sz val="12"/>
        <rFont val="Book Antiqua"/>
        <family val="1"/>
      </rPr>
      <t>Tools</t>
    </r>
    <r>
      <rPr>
        <sz val="12"/>
        <rFont val="Book Antiqua"/>
        <family val="1"/>
      </rPr>
      <t xml:space="preserve"> menu option and then select </t>
    </r>
    <r>
      <rPr>
        <b/>
        <sz val="12"/>
        <rFont val="Book Antiqua"/>
        <family val="1"/>
      </rPr>
      <t>Macro</t>
    </r>
    <r>
      <rPr>
        <sz val="12"/>
        <rFont val="Book Antiqua"/>
        <family val="1"/>
      </rPr>
      <t xml:space="preserve"> and </t>
    </r>
    <r>
      <rPr>
        <b/>
        <sz val="12"/>
        <rFont val="Book Antiqua"/>
        <family val="1"/>
      </rPr>
      <t>Security.</t>
    </r>
    <r>
      <rPr>
        <sz val="12"/>
        <rFont val="Book Antiqua"/>
        <family val="1"/>
      </rPr>
      <t xml:space="preserve"> In the resulting Security dialog, set the security level to Low by clicking the </t>
    </r>
    <r>
      <rPr>
        <b/>
        <sz val="12"/>
        <rFont val="Book Antiqua"/>
        <family val="1"/>
      </rPr>
      <t>Low</t>
    </r>
    <r>
      <rPr>
        <sz val="12"/>
        <rFont val="Book Antiqua"/>
        <family val="1"/>
      </rPr>
      <t xml:space="preserve"> radio button.</t>
    </r>
  </si>
  <si>
    <t>Close the file and any other instances of the application currently running on the computer (close all excel applications that also use the application you are currently running).</t>
  </si>
  <si>
    <r>
      <t xml:space="preserve">Click the </t>
    </r>
    <r>
      <rPr>
        <b/>
        <sz val="12"/>
        <rFont val="Book Antiqua"/>
        <family val="1"/>
      </rPr>
      <t>Enable</t>
    </r>
    <r>
      <rPr>
        <sz val="12"/>
        <rFont val="Book Antiqua"/>
        <family val="1"/>
      </rPr>
      <t xml:space="preserve"> button to allow the macro to run.</t>
    </r>
  </si>
  <si>
    <t>Sr. No.</t>
  </si>
  <si>
    <t>Section Name</t>
  </si>
  <si>
    <t>Field</t>
  </si>
  <si>
    <t>Bank Name</t>
  </si>
  <si>
    <t>Branch Name</t>
  </si>
  <si>
    <t>ReturnType</t>
  </si>
  <si>
    <t>Boolean</t>
  </si>
  <si>
    <t>Type</t>
  </si>
  <si>
    <t>Bank Id</t>
  </si>
  <si>
    <t>Branch Id</t>
  </si>
  <si>
    <t>Bank Branch Map</t>
  </si>
  <si>
    <t>Selected Branch Names</t>
  </si>
  <si>
    <t>Original</t>
  </si>
  <si>
    <t>Yes</t>
  </si>
  <si>
    <t>Resident</t>
  </si>
  <si>
    <t>African Banking Corporation  Limited</t>
  </si>
  <si>
    <t>NKRUMAH ROAD BRANCH</t>
  </si>
  <si>
    <t>HEAD OFFICE</t>
  </si>
  <si>
    <t>Amended</t>
  </si>
  <si>
    <t>No</t>
  </si>
  <si>
    <t>Non-Resident</t>
  </si>
  <si>
    <t>Akiba Bank</t>
  </si>
  <si>
    <t>NAKURU</t>
  </si>
  <si>
    <t>Bank Of Africa (K) Limited</t>
  </si>
  <si>
    <t>LIBRA HOUSE</t>
  </si>
  <si>
    <t>Bank Of Baroda</t>
  </si>
  <si>
    <t>ELDORET BRANCH</t>
  </si>
  <si>
    <t>Bank Of India</t>
  </si>
  <si>
    <t>KISUMU BRANCH</t>
  </si>
  <si>
    <t>Barclays Bank Of Kenya</t>
  </si>
  <si>
    <t>MERU BRANCH</t>
  </si>
  <si>
    <t>Central Bank Of Kenya</t>
  </si>
  <si>
    <t>Cfc Bank Limited</t>
  </si>
  <si>
    <t>WESTLANDS BRANCH</t>
  </si>
  <si>
    <t>Chase Bank (Kenya) Ltd</t>
  </si>
  <si>
    <t>INDUSTRIAL AREA BRANCH</t>
  </si>
  <si>
    <t>Citibank N.A.</t>
  </si>
  <si>
    <t>abcd</t>
  </si>
  <si>
    <t>City Finance Bank Ltd</t>
  </si>
  <si>
    <t>MOI AVENUE BRANCH</t>
  </si>
  <si>
    <t>Co-Operative Bank Of Kenya Ltd</t>
  </si>
  <si>
    <t>Commercial Bank Of Africa Ltd</t>
  </si>
  <si>
    <t>RIVER ROAD</t>
  </si>
  <si>
    <t>Consolidated Bank Of Kenya Ltd</t>
  </si>
  <si>
    <t>Credit Bank Limited</t>
  </si>
  <si>
    <t>THIKA</t>
  </si>
  <si>
    <t>Development Bank Of Kenya Ltd</t>
  </si>
  <si>
    <t>PALLI HOUSE BRANCH</t>
  </si>
  <si>
    <t>Diamond Trust Bank Of Kenya Ltd</t>
  </si>
  <si>
    <t>ELDORET</t>
  </si>
  <si>
    <t>Dubai Bank (Kenya) Ltd</t>
  </si>
  <si>
    <t>Equatorial Commercial Ltd</t>
  </si>
  <si>
    <t>DIGO ROAD BRANCH</t>
  </si>
  <si>
    <t>Equity Bank Ltd</t>
  </si>
  <si>
    <t>MAKADARA ROAD BRANCH</t>
  </si>
  <si>
    <t>Family Bank Limited</t>
  </si>
  <si>
    <t>Fidelity Commercial Bank Ltd</t>
  </si>
  <si>
    <t>CITY SQUARE BRANCH</t>
  </si>
  <si>
    <t>Fina Bank Ltd</t>
  </si>
  <si>
    <t>THIKA BRANCH</t>
  </si>
  <si>
    <t>First Community Bank Ltd</t>
  </si>
  <si>
    <t>SARIT CENTRE</t>
  </si>
  <si>
    <t>Giro Bank</t>
  </si>
  <si>
    <t>ENTERPRISE ROAD</t>
  </si>
  <si>
    <t>Guardian Bank Ltd</t>
  </si>
  <si>
    <t>Gulf African Bank</t>
  </si>
  <si>
    <t>Habib Bank A.G. Zurich</t>
  </si>
  <si>
    <t>CHUKA BRANCH</t>
  </si>
  <si>
    <t>Habib Bank Ltd</t>
  </si>
  <si>
    <t>LIMURU BRANCH</t>
  </si>
  <si>
    <t>HDFC</t>
  </si>
  <si>
    <t>MAUA BRANCH</t>
  </si>
  <si>
    <t>Imperial Bank Ltd</t>
  </si>
  <si>
    <t>MAUA</t>
  </si>
  <si>
    <t>Investments And Mortgages Bank Ltd</t>
  </si>
  <si>
    <t>LITEIN BRANCH</t>
  </si>
  <si>
    <t>K-Rep Bank Limited</t>
  </si>
  <si>
    <t>RUARAKA BRANCH</t>
  </si>
  <si>
    <t>Kenya Commercial Bank Ltd</t>
  </si>
  <si>
    <t>DIANI BEACH BRANCH</t>
  </si>
  <si>
    <t>Middle East Bank Kenya Ltd</t>
  </si>
  <si>
    <t>MBALE BRANCH</t>
  </si>
  <si>
    <t>National Bank Of Kenya Ltd</t>
  </si>
  <si>
    <t>BUNGOMA BRANCH</t>
  </si>
  <si>
    <t>National Industrial Credit Bank Ltd</t>
  </si>
  <si>
    <t>ELDAMA RAVINE BRANCH</t>
  </si>
  <si>
    <t>Oriental Commercial Bank</t>
  </si>
  <si>
    <t xml:space="preserve">Paramount Un. Bank </t>
  </si>
  <si>
    <t>EMBU BRANCH</t>
  </si>
  <si>
    <t>Prime Bank Limited</t>
  </si>
  <si>
    <t>GARISSA BRANCH</t>
  </si>
  <si>
    <t>Punjab National Bank</t>
  </si>
  <si>
    <t>HOMA BAY BRANCH</t>
  </si>
  <si>
    <t>Southern Credit Banking Corp Ltd</t>
  </si>
  <si>
    <t>ISIOLO BRANCH</t>
  </si>
  <si>
    <t>Stanbic Bank Kenya Ltd</t>
  </si>
  <si>
    <t>KAKAMEGA BRANCH</t>
  </si>
  <si>
    <t>Standard Chartered Bank Kenya Ltd</t>
  </si>
  <si>
    <t>KAPSABET BRANCH</t>
  </si>
  <si>
    <t>Trans-National Bank Ltd</t>
  </si>
  <si>
    <t>KERICHO BRANCH</t>
  </si>
  <si>
    <t>Victoria Commercial Bank Ltd</t>
  </si>
  <si>
    <t>KERUGOYA BRANCH</t>
  </si>
  <si>
    <t>KIAMBU BRANCH</t>
  </si>
  <si>
    <t>KILIFI BRANCH</t>
  </si>
  <si>
    <t>KISII BRANCH</t>
  </si>
  <si>
    <t>KITALE BRANCH</t>
  </si>
  <si>
    <t>KITUI BRANCH</t>
  </si>
  <si>
    <t>MACHAKOS BRANCH</t>
  </si>
  <si>
    <t>MALINDI BRANCH</t>
  </si>
  <si>
    <t>MARAGUA BRANCH</t>
  </si>
  <si>
    <t>MIGORI BRANCH</t>
  </si>
  <si>
    <t>MIGORI</t>
  </si>
  <si>
    <t>MOLO BRANCH</t>
  </si>
  <si>
    <t>CHANGAMWE BRANCH</t>
  </si>
  <si>
    <t>MOMBASA PORT BRANCH</t>
  </si>
  <si>
    <t>MURANG'A BRANCH</t>
  </si>
  <si>
    <t>NAIROBI CARD CENTRE BRANCH</t>
  </si>
  <si>
    <t>NAIROBI FOREIGN EXCHANGE</t>
  </si>
  <si>
    <t>HARAMBEE AVENUE</t>
  </si>
  <si>
    <t>GITHURAI</t>
  </si>
  <si>
    <t>PREMIER BRANCH</t>
  </si>
  <si>
    <t>ACCRA ROAD BRANCH</t>
  </si>
  <si>
    <t>HURLINGHAM BRANCH</t>
  </si>
  <si>
    <t>DEVELOPMENT HOUSE</t>
  </si>
  <si>
    <t>LAVINGTON</t>
  </si>
  <si>
    <t>MUTHAIGA BRANCH</t>
  </si>
  <si>
    <t>KENYATTA AVENUE BRANCH</t>
  </si>
  <si>
    <t>KAREN BRANCH</t>
  </si>
  <si>
    <t>UNION TOWERS BRANCH</t>
  </si>
  <si>
    <t>J.K.I.A. BRANCH</t>
  </si>
  <si>
    <t>ENTERP. ROAD/RAHIMTULL</t>
  </si>
  <si>
    <t>CHANGAMWE ROAD BRANCH</t>
  </si>
  <si>
    <t>PIONEER HOUSE BRANCH</t>
  </si>
  <si>
    <t>PLAZA BRANCH</t>
  </si>
  <si>
    <t>BUTERE ROAD</t>
  </si>
  <si>
    <t>HAILE SELASSIE AVENUE BRANCH</t>
  </si>
  <si>
    <t>NAIROBI UNIVERSITY</t>
  </si>
  <si>
    <t>MARKET STREET BRANCH</t>
  </si>
  <si>
    <t>QUEENSWAY BRANCH</t>
  </si>
  <si>
    <t>NAKUMATT - EMBAKASI</t>
  </si>
  <si>
    <t>LOITA STREET</t>
  </si>
  <si>
    <t>NAIVASHA BRANCH</t>
  </si>
  <si>
    <t>NAKURU EAST BRANCH</t>
  </si>
  <si>
    <t>NAKURU WEST BRANCH</t>
  </si>
  <si>
    <t>NANYUKI BRANCH</t>
  </si>
  <si>
    <t>NAROK BRANCH</t>
  </si>
  <si>
    <t>ISIOLO</t>
  </si>
  <si>
    <t>NYAHURURU BRANCH</t>
  </si>
  <si>
    <t>NYERI BRANCH</t>
  </si>
  <si>
    <t>OL KALOU BRANCH</t>
  </si>
  <si>
    <t>VOI BRANCH</t>
  </si>
  <si>
    <t>WEBUYE BRANCH</t>
  </si>
  <si>
    <t>OTHAYA BRANCH</t>
  </si>
  <si>
    <t>KARATINA BRANCH</t>
  </si>
  <si>
    <t>KIKUYU</t>
  </si>
  <si>
    <t>KISUMU CURRENCY CENTRE</t>
  </si>
  <si>
    <t>MOMBASA BRANCH</t>
  </si>
  <si>
    <t>HAILE SELASSIE AVENUE</t>
  </si>
  <si>
    <t>UPPER HILL BRANCH</t>
  </si>
  <si>
    <t>CHIROMO BRANCH</t>
  </si>
  <si>
    <t>PARKLANDS</t>
  </si>
  <si>
    <t>UN GIGIRI BRANCH</t>
  </si>
  <si>
    <t>KOINANGE STREET</t>
  </si>
  <si>
    <t>ATHI RIVER</t>
  </si>
  <si>
    <t>MURANG`A BRANCH</t>
  </si>
  <si>
    <t>CO-OPERATIVE HOUSE BRANCH</t>
  </si>
  <si>
    <t>UKULIMA HOUSE BRANCH</t>
  </si>
  <si>
    <t>MOI AVENUE</t>
  </si>
  <si>
    <t>STAFF TRAINING CENTRE BRANCH</t>
  </si>
  <si>
    <t>WAKULIMA MARKET</t>
  </si>
  <si>
    <t>EASTLEIGH</t>
  </si>
  <si>
    <t>UNIVERSITY WAY BRANCH</t>
  </si>
  <si>
    <t>STIMA PLAZA</t>
  </si>
  <si>
    <t>CANNON BRANCH</t>
  </si>
  <si>
    <t>KIMATHI</t>
  </si>
  <si>
    <t>CITY HALL</t>
  </si>
  <si>
    <t>NGONG ROAD BUSINESS CENTER</t>
  </si>
  <si>
    <t>KAYOLE</t>
  </si>
  <si>
    <t>NAIVASHA</t>
  </si>
  <si>
    <t>NAKURU BRANCH</t>
  </si>
  <si>
    <t>UKUNDA</t>
  </si>
  <si>
    <t>KAKAMEGA</t>
  </si>
  <si>
    <t>ATHI RIVER BRANCH</t>
  </si>
  <si>
    <t>MTWAPA</t>
  </si>
  <si>
    <t>VILLAGE MARKET</t>
  </si>
  <si>
    <t>DIANI BRANCH</t>
  </si>
  <si>
    <t>KOINANGE STREET BRANCH</t>
  </si>
  <si>
    <t>LOITA STREET BRANCH</t>
  </si>
  <si>
    <t>WESTGATE</t>
  </si>
  <si>
    <t>INDUSTRIAL AREA</t>
  </si>
  <si>
    <t>KISII</t>
  </si>
  <si>
    <t>OTC</t>
  </si>
  <si>
    <t>BUSIA</t>
  </si>
  <si>
    <t>EMBU</t>
  </si>
  <si>
    <t>GILGIL</t>
  </si>
  <si>
    <t>KERUGOYA</t>
  </si>
  <si>
    <t>KIAMBU</t>
  </si>
  <si>
    <t>KITUI</t>
  </si>
  <si>
    <t>MACHAKOS</t>
  </si>
  <si>
    <t>MERU</t>
  </si>
  <si>
    <t>MOLO</t>
  </si>
  <si>
    <t>MOMBASA</t>
  </si>
  <si>
    <t>MUMIAS</t>
  </si>
  <si>
    <t>MURANGA</t>
  </si>
  <si>
    <t>EQUITY BANK HEAD OFFICE</t>
  </si>
  <si>
    <t>EQUITY BANK CORPORATE</t>
  </si>
  <si>
    <t>EQUITY BANK FOURWAYS</t>
  </si>
  <si>
    <t>TOM MBOYA</t>
  </si>
  <si>
    <t>MAMA NGINA</t>
  </si>
  <si>
    <t>COMMUNITY</t>
  </si>
  <si>
    <t>HARAMBEE AVENU</t>
  </si>
  <si>
    <t>KIMATHI STREET</t>
  </si>
  <si>
    <t>KARIOBANGI</t>
  </si>
  <si>
    <t>ONGATA RONGAI</t>
  </si>
  <si>
    <t>KAWANGWARE</t>
  </si>
  <si>
    <t>NGONG</t>
  </si>
  <si>
    <t>EQUITY CENTRE</t>
  </si>
  <si>
    <t>DONHOLM</t>
  </si>
  <si>
    <t>NANYUKI</t>
  </si>
  <si>
    <t>NAROK</t>
  </si>
  <si>
    <t>NYAHURURU</t>
  </si>
  <si>
    <t>NYERI</t>
  </si>
  <si>
    <t>OL-KALAO</t>
  </si>
  <si>
    <t>RUIRU</t>
  </si>
  <si>
    <t>VOI</t>
  </si>
  <si>
    <t>OTHAYA</t>
  </si>
  <si>
    <t>KARATINA</t>
  </si>
  <si>
    <t>CHUKA</t>
  </si>
  <si>
    <t>WOTE</t>
  </si>
  <si>
    <t>NYAMIRA</t>
  </si>
  <si>
    <t>KAJIADO</t>
  </si>
  <si>
    <t>LIMURU</t>
  </si>
  <si>
    <t>KANGEMA</t>
  </si>
  <si>
    <t>MBITA POINT</t>
  </si>
  <si>
    <t>NAMANGA</t>
  </si>
  <si>
    <t>LOITOKTOK</t>
  </si>
  <si>
    <t>KITENGELA</t>
  </si>
  <si>
    <t>KANGARI</t>
  </si>
  <si>
    <t>BONDO</t>
  </si>
  <si>
    <t>GATUNDU</t>
  </si>
  <si>
    <t>KIRIAINI</t>
  </si>
  <si>
    <t>MUKURWE-INI</t>
  </si>
  <si>
    <t>MURARANDI</t>
  </si>
  <si>
    <t>BUNGOMA</t>
  </si>
  <si>
    <t>GITHUNGURI</t>
  </si>
  <si>
    <t>NAKURU NJORO HOUSE</t>
  </si>
  <si>
    <t>NAKURU FINANCE HOUSE</t>
  </si>
  <si>
    <t>FOURWAYS TOWERS CORPORATE</t>
  </si>
  <si>
    <t>KTDA PLAZA CORPORATE</t>
  </si>
  <si>
    <t>NJURI NCHEKE/TOM MBOYA</t>
  </si>
  <si>
    <t>KAPSABET</t>
  </si>
  <si>
    <t>KISUMU</t>
  </si>
  <si>
    <t>KITALE</t>
  </si>
  <si>
    <t>MACKAKOS</t>
  </si>
  <si>
    <t>MOMBASA11</t>
  </si>
  <si>
    <t>KIRIA-INI</t>
  </si>
  <si>
    <t>SONALUX</t>
  </si>
  <si>
    <t>KENYATTA AVENUE</t>
  </si>
  <si>
    <t>CARGEN HOUSE</t>
  </si>
  <si>
    <t>DONHOLM ROUNDABOUT/CALTEX</t>
  </si>
  <si>
    <t>FOURWAYS TOWERS</t>
  </si>
  <si>
    <t>KTDA PLAZA</t>
  </si>
  <si>
    <t>GIKOMBA</t>
  </si>
  <si>
    <t>DIANI</t>
  </si>
  <si>
    <t>CITY CENTRE BRANCH</t>
  </si>
  <si>
    <t>MALINDI</t>
  </si>
  <si>
    <t>WABERA STREET</t>
  </si>
  <si>
    <t>HEAD OFFICE/CLEARING CENTER</t>
  </si>
  <si>
    <t>GARISSA</t>
  </si>
  <si>
    <t>PANAFRICAN HOUSE MOI AVENUE</t>
  </si>
  <si>
    <t>gnagar</t>
  </si>
  <si>
    <t>HDFC Ahmedabad</t>
  </si>
  <si>
    <t>KILIFI</t>
  </si>
  <si>
    <t>BIASHARA</t>
  </si>
  <si>
    <t>WILSON AIRPORT</t>
  </si>
  <si>
    <t>CLEARING CENTRE</t>
  </si>
  <si>
    <t>MWEA</t>
  </si>
  <si>
    <t>KIBWEZI</t>
  </si>
  <si>
    <t>KILIMANI</t>
  </si>
  <si>
    <t>KENYATTA MARKET</t>
  </si>
  <si>
    <t>BURU BURU</t>
  </si>
  <si>
    <t>KENYATTA AVU</t>
  </si>
  <si>
    <t>NAIVASHA RD</t>
  </si>
  <si>
    <t>KONGOWEA</t>
  </si>
  <si>
    <t>KERICHO</t>
  </si>
  <si>
    <t>KENGELENI</t>
  </si>
  <si>
    <t>EASTLEIGH BRANCH</t>
  </si>
  <si>
    <t>MOI AVE./TOM MBOY</t>
  </si>
  <si>
    <t>KIPANDE HOUSE BRANCH</t>
  </si>
  <si>
    <t>K.I.C.C. BRANCH</t>
  </si>
  <si>
    <t>TOM MBOYA STREET BRANCH</t>
  </si>
  <si>
    <t>IND. AREA/GATEWAY/MASHARIKI</t>
  </si>
  <si>
    <t>RIVER ROAD BRANCH</t>
  </si>
  <si>
    <t>MUINDI MBINGU STREET BRANCH</t>
  </si>
  <si>
    <t>TRUSTEE DEPARTMENT BRANCH</t>
  </si>
  <si>
    <t>JOGOO/BURU BURU B</t>
  </si>
  <si>
    <t>CARD CENTRE BRANCH</t>
  </si>
  <si>
    <t>SARIT/KAREN BRANCH</t>
  </si>
  <si>
    <t>GIGIRI U.N.E.P. BRANCH</t>
  </si>
  <si>
    <t>MASHARIKI BRANCH</t>
  </si>
  <si>
    <t>HARAMBEE PLAZA BRANCH</t>
  </si>
  <si>
    <t>MILIMANI</t>
  </si>
  <si>
    <t>VILLAGE MARKET BRANCH</t>
  </si>
  <si>
    <t>NAKURU BRANCH/EGERTON UN</t>
  </si>
  <si>
    <t>MENENGAI CRATER BRANCH</t>
  </si>
  <si>
    <t>RUIRU BRANCH</t>
  </si>
  <si>
    <t>SIAYA BRANCH</t>
  </si>
  <si>
    <t>WAJIR BRANCH</t>
  </si>
  <si>
    <t>KARATINA  BRANCH</t>
  </si>
  <si>
    <t>KIKUYU BRANCH</t>
  </si>
  <si>
    <t>MATUU BRANCH</t>
  </si>
  <si>
    <t>NYAMIRA BRANCH</t>
  </si>
  <si>
    <t>ITEN BRANCH</t>
  </si>
  <si>
    <t>SOTIK BRANCH</t>
  </si>
  <si>
    <t>BOMET BRANCH</t>
  </si>
  <si>
    <t>KAJIADO BRANCH</t>
  </si>
  <si>
    <t>KANGEMA BRANCH</t>
  </si>
  <si>
    <t>NANDI HILLS BRANCH</t>
  </si>
  <si>
    <t>LOITOKITOK BRANCH</t>
  </si>
  <si>
    <t>ONGATA RONGAI BRANCH</t>
  </si>
  <si>
    <t>MARIGAT SATELLITE</t>
  </si>
  <si>
    <t>HOLA BRANCH</t>
  </si>
  <si>
    <t>WUNDANYI BRANCH</t>
  </si>
  <si>
    <t>TALA BRANCH</t>
  </si>
  <si>
    <t>WOTE BRANCH</t>
  </si>
  <si>
    <t>MWINGI BRANCH</t>
  </si>
  <si>
    <t>UKUNDA BRANCH</t>
  </si>
  <si>
    <t>MOI'S BRID. SATEL</t>
  </si>
  <si>
    <t>KAPSOKWONY BRANCH</t>
  </si>
  <si>
    <t>MUKURUWEINI BRANCH</t>
  </si>
  <si>
    <t>ELDAMA RAVINE</t>
  </si>
  <si>
    <t>ELDORET WEST</t>
  </si>
  <si>
    <t>GILGIL BRANCH</t>
  </si>
  <si>
    <t>KAPENGURIA BRANCH</t>
  </si>
  <si>
    <t>KEHANCHA BRANCH</t>
  </si>
  <si>
    <t>MWEA  BRANCH</t>
  </si>
  <si>
    <t>KISUMU WEST BRANCH</t>
  </si>
  <si>
    <t>KITUI/MUTOMO</t>
  </si>
  <si>
    <t>LAMU BRANCH</t>
  </si>
  <si>
    <t>LODWAR BRANCH</t>
  </si>
  <si>
    <t>MACHAKOS/EMALI SATTELITE</t>
  </si>
  <si>
    <t>MANDERA BRANCH</t>
  </si>
  <si>
    <t>MARALAL BRANCH</t>
  </si>
  <si>
    <t>MARSABIT BRANCH</t>
  </si>
  <si>
    <t>MERU BRANCH/ MAUA BRANCH</t>
  </si>
  <si>
    <t>TREASURY SQUARE/KENGELENI SATT</t>
  </si>
  <si>
    <t>KILINDINI ROAD BRANCH</t>
  </si>
  <si>
    <t>TOWN CENTRE BRANCH</t>
  </si>
  <si>
    <t>MVITA BRANCH</t>
  </si>
  <si>
    <t>CANNON HOUSE BRANCH</t>
  </si>
  <si>
    <t>MUMIAS BRANCH</t>
  </si>
  <si>
    <t>MURANG'A/MAKUYU</t>
  </si>
  <si>
    <t>CARD CENRE BRANCH</t>
  </si>
  <si>
    <t>HOSPITAL BRANCH</t>
  </si>
  <si>
    <t>HILL BRANCH</t>
  </si>
  <si>
    <t>AWENDO BRANCH</t>
  </si>
  <si>
    <t>BUSIA BRANCH</t>
  </si>
  <si>
    <t>MUHORONI BRANCH</t>
  </si>
  <si>
    <t>HARAMBEE AVENUE BRANCH</t>
  </si>
  <si>
    <t>PRESTIGE</t>
  </si>
  <si>
    <t>THE MALL WESTLANDS</t>
  </si>
  <si>
    <t>HARBOUR BRANCH</t>
  </si>
  <si>
    <t>THE JUNCTION</t>
  </si>
  <si>
    <t>NIC MASABA ROAD</t>
  </si>
  <si>
    <t>NKRUMAH ROAD</t>
  </si>
  <si>
    <t>NYALI</t>
  </si>
  <si>
    <t>20TH CENTURY PLAZA BRANCH</t>
  </si>
  <si>
    <t>NAIROBI BRANCH</t>
  </si>
  <si>
    <t>CAPITAL CENTRE</t>
  </si>
  <si>
    <t>Chandkheda</t>
  </si>
  <si>
    <t>TREASURY SQUARE BRANCH</t>
  </si>
  <si>
    <t>MAKUPA BRANCH</t>
  </si>
  <si>
    <t>KIMATHI ST./TUBMAN RD BRANCH</t>
  </si>
  <si>
    <t>KIMATHI STREET SAVINGS BRANCH</t>
  </si>
  <si>
    <t>YAYA CENTRE BRANCH</t>
  </si>
  <si>
    <t>LANGATA SHOPPING CENTRE BRANCH</t>
  </si>
  <si>
    <t>UKAY</t>
  </si>
  <si>
    <t>KABARNET BRANCH</t>
  </si>
  <si>
    <t>GATUNDU BRANCH</t>
  </si>
  <si>
    <t>Section</t>
  </si>
  <si>
    <t>Name</t>
  </si>
  <si>
    <t>MaxLength</t>
  </si>
  <si>
    <t>Mandatory</t>
  </si>
  <si>
    <t>Validation Rule1</t>
  </si>
  <si>
    <t>Error Message</t>
  </si>
  <si>
    <t>Validation Rule2</t>
  </si>
  <si>
    <t>Validation Rule3</t>
  </si>
  <si>
    <t>Y</t>
  </si>
  <si>
    <t>Type of Return</t>
  </si>
  <si>
    <t>Category</t>
  </si>
  <si>
    <t>Column Name &amp; Validation</t>
  </si>
  <si>
    <t>Invoice Date</t>
  </si>
  <si>
    <t>Invoice Number</t>
  </si>
  <si>
    <t>Codes for return type</t>
  </si>
  <si>
    <t>ORIGINAL</t>
  </si>
  <si>
    <t>AMENDED</t>
  </si>
  <si>
    <t>Description</t>
  </si>
  <si>
    <t/>
  </si>
  <si>
    <t>Error Description</t>
  </si>
  <si>
    <t>Fields marked in Grey color is Disabled.</t>
  </si>
  <si>
    <t>Tax Due (2 * 3)</t>
  </si>
  <si>
    <t>Fields marked in White color is enabled and data can be entered in that field.</t>
  </si>
  <si>
    <t xml:space="preserve">
</t>
  </si>
  <si>
    <r>
      <t xml:space="preserve">Please click on </t>
    </r>
    <r>
      <rPr>
        <b/>
        <i/>
        <sz val="12"/>
        <rFont val="Book Antiqua"/>
        <family val="1"/>
      </rPr>
      <t>"Validate"</t>
    </r>
    <r>
      <rPr>
        <sz val="12"/>
        <rFont val="Book Antiqua"/>
        <family val="1"/>
      </rPr>
      <t xml:space="preserve"> button to check errors in excel sheet. If there is </t>
    </r>
    <r>
      <rPr>
        <b/>
        <sz val="12"/>
        <rFont val="Book Antiqua"/>
        <family val="1"/>
      </rPr>
      <t>no error</t>
    </r>
    <r>
      <rPr>
        <sz val="12"/>
        <rFont val="Book Antiqua"/>
        <family val="1"/>
      </rPr>
      <t xml:space="preserve"> in excel sheet then upload file gets generated.</t>
    </r>
  </si>
  <si>
    <t>Quarter</t>
  </si>
  <si>
    <t>QuarterCode</t>
  </si>
  <si>
    <t>Q1</t>
  </si>
  <si>
    <t>Q2</t>
  </si>
  <si>
    <t>Q3</t>
  </si>
  <si>
    <t>Q4</t>
  </si>
  <si>
    <t>RtnStartDt</t>
  </si>
  <si>
    <t>01/01/</t>
  </si>
  <si>
    <t>01/04/</t>
  </si>
  <si>
    <t>01/07/</t>
  </si>
  <si>
    <t>01/10/</t>
  </si>
  <si>
    <t>RtnEndDt</t>
  </si>
  <si>
    <t>31/03/</t>
  </si>
  <si>
    <t>30/06/</t>
  </si>
  <si>
    <t>30/09/</t>
  </si>
  <si>
    <t>31/12/</t>
  </si>
  <si>
    <t>RtnYear</t>
  </si>
  <si>
    <t>Section A : Return Information</t>
  </si>
  <si>
    <t>Payment Registration Number</t>
  </si>
  <si>
    <t>Amount of Turnover Tax Paid (Ksh)</t>
  </si>
  <si>
    <t>Validation Rule4</t>
  </si>
  <si>
    <t>Total</t>
  </si>
  <si>
    <t>Reference Cell</t>
  </si>
  <si>
    <t>Please enter numeric value only.</t>
  </si>
  <si>
    <t>Fields marked in Light Grey color is showing Description of field.</t>
  </si>
  <si>
    <t>PIN of Supplier</t>
  </si>
  <si>
    <t>Name of Supplier</t>
  </si>
  <si>
    <t>Description of Goods / Services</t>
  </si>
  <si>
    <t>Amount (Ksh)</t>
  </si>
  <si>
    <t>Personal Identification Number</t>
  </si>
  <si>
    <t>Turnover for the Period</t>
  </si>
  <si>
    <t>January - March</t>
  </si>
  <si>
    <t>April - June</t>
  </si>
  <si>
    <t>July - September</t>
  </si>
  <si>
    <t>October - December</t>
  </si>
  <si>
    <t xml:space="preserve"> </t>
  </si>
  <si>
    <t>Amount</t>
  </si>
  <si>
    <t>Amount of Turnover Tax Paid</t>
  </si>
  <si>
    <t>Turnover Tax Rate (%)</t>
  </si>
  <si>
    <t>Please enter numeric value greater than zero.</t>
  </si>
  <si>
    <r>
      <t xml:space="preserve">Personal Identification Number </t>
    </r>
    <r>
      <rPr>
        <sz val="12"/>
        <color indexed="10"/>
        <rFont val="Book Antiqua"/>
        <family val="1"/>
      </rPr>
      <t>*</t>
    </r>
  </si>
  <si>
    <r>
      <t xml:space="preserve">Type of Return </t>
    </r>
    <r>
      <rPr>
        <sz val="12"/>
        <color indexed="10"/>
        <rFont val="Book Antiqua"/>
        <family val="1"/>
      </rPr>
      <t>*</t>
    </r>
  </si>
  <si>
    <r>
      <t xml:space="preserve">Turnover for the Period </t>
    </r>
    <r>
      <rPr>
        <sz val="12"/>
        <color indexed="10"/>
        <rFont val="Book Antiqua"/>
        <family val="1"/>
      </rPr>
      <t>*</t>
    </r>
  </si>
  <si>
    <t>Date of Deposit</t>
  </si>
  <si>
    <t>A_Basic_Info</t>
  </si>
  <si>
    <t>Please enter Date between Return Period specified and in dd/mm/yyyy proper format.</t>
  </si>
  <si>
    <t>Change your regional date option from "Control Panel --&gt; Region and Language" to "English(Unites States)"</t>
  </si>
  <si>
    <r>
      <t xml:space="preserve">Return Period From </t>
    </r>
    <r>
      <rPr>
        <sz val="12"/>
        <color indexed="10"/>
        <rFont val="Book Antiqua"/>
        <family val="1"/>
      </rPr>
      <t>*</t>
    </r>
  </si>
  <si>
    <r>
      <t xml:space="preserve">Return Period To </t>
    </r>
    <r>
      <rPr>
        <sz val="12"/>
        <color indexed="10"/>
        <rFont val="Book Antiqua"/>
        <family val="1"/>
      </rPr>
      <t>*</t>
    </r>
  </si>
  <si>
    <t>Return Period From</t>
  </si>
  <si>
    <t>Return Period To</t>
  </si>
  <si>
    <t>Section N1 : Advance Payment</t>
  </si>
  <si>
    <t>N</t>
  </si>
  <si>
    <t>Date of Deposit should be after Return Period and on or before current date.</t>
  </si>
  <si>
    <t>Date of Deposit should be before or within Return Period.</t>
  </si>
  <si>
    <t>D_Tax_Due</t>
  </si>
  <si>
    <t>You do not have any net tax payable in D_Tax_Due (4) for the period. You cannot declare self assessment tax / advance payment details.</t>
  </si>
  <si>
    <t>You have declared the self assessment tax as well as advance payment details. The total amount declared is more than  the net tax payable  in D_Tax_Due (4). Please restrict the amount to net tax payable first adjusting through self assessment tax and then through advance payment.</t>
  </si>
  <si>
    <t>You have declared the self assessment tax payment details. The total amount declared in self assessment tax paid is more than the net tax payable in D_Tax_Due (4). Please restrict the amount to net tax payable.</t>
  </si>
  <si>
    <t>You have declared the advance payment details. The total amount declared in advance payment paid is more than the net tax payable in D_Tax_Due (4). Please restrict the amount to net tax payable.</t>
  </si>
  <si>
    <t>B_Details_of_Purchases</t>
  </si>
  <si>
    <t>C_TOT_Payment_Credits</t>
  </si>
  <si>
    <t>Section B : Details of Local Purchases</t>
  </si>
  <si>
    <t>Section C : Details of Turnover Tax Paid</t>
  </si>
  <si>
    <t>Section C1 : Advance Payment</t>
  </si>
  <si>
    <t>Section C2 : Self Assessment Tax</t>
  </si>
  <si>
    <t>Total (Section C1 Total + Section C2 Total)</t>
  </si>
  <si>
    <t>Section D : Calculation of Tax Due</t>
  </si>
  <si>
    <t>Local Purchases (Total of "Amount" from B_Details_of_Purchases)</t>
  </si>
  <si>
    <t>Turnover Tax Paid in Advance (Total of "Amount of Turnover Tax Paid" from C_TOT_Payment_Credits)</t>
  </si>
  <si>
    <t>Please enter numeric value.Only Special characters like (-) is allowed.</t>
  </si>
  <si>
    <t>All the digits in the Payment Registration Number cannot be '0'. Please enter Payment Registration Number in proper format.</t>
  </si>
  <si>
    <t>isMandatory(SecA.TaxPayerPIN,D2)</t>
  </si>
  <si>
    <t>isMandatory(SecA.ReturnType,D3)</t>
  </si>
  <si>
    <t>isMandatory(SecA.RtnPrdFrom,D4)</t>
  </si>
  <si>
    <t>isMandatory(SecA.RtnPrdTo,D5)</t>
  </si>
  <si>
    <t>isMandatory(SecB.TotTurnOver,D6)</t>
  </si>
  <si>
    <t>isMandatory(Sch2.DtlsTOTAdvPmtTO,D8)</t>
  </si>
  <si>
    <t>validatePIN(SecA.TaxPayerPIN)</t>
  </si>
  <si>
    <t>validateAlphabetOnly(SecA.ReturnType)</t>
  </si>
  <si>
    <t>validateCurrencyFormat(SecB.TotTurnOver)</t>
  </si>
  <si>
    <t>validateAdvTax1(SecB.TaxDue,Sch2.DtlsTOTAdvPmtTO,Sch2.DtlsTOTPdInAdvListTO,Sch2.DtlsTOTSelfAssPmtListTO)</t>
  </si>
  <si>
    <t>validateAdvTax2(SecB.TaxDue,Sch2.DtlsTOTAdvPmtTO,Sch2.DtlsTOTPdInAdvListTO,Sch2.DtlsTOTSelfAssPmtListTO)</t>
  </si>
  <si>
    <t>validateAdvTax3(SecB.TaxDue,Sch2.DtlsTOTAdvPmtTO,Sch2.DtlsTOTPdInAdvListTO,Sch2.DtlsTOTSelfAssPmtListTO)</t>
  </si>
  <si>
    <t>validateAdvTax4(SecB.TaxDue,Sch2.DtlsTOTAdvPmtTO,Sch2.DtlsTOTPdInAdvListTO,Sch2.DtlsTOTSelfAssPmtListTO)</t>
  </si>
  <si>
    <t>validateLength(SecA.TaxPayerPIN,C2)</t>
  </si>
  <si>
    <t>validateLength(SecA.ReturnType,C3)</t>
  </si>
  <si>
    <t>validateLength(SecA.RtnPrdFrom,C4)</t>
  </si>
  <si>
    <t>validateLength(SecA.RtnPrdTo,C5)</t>
  </si>
  <si>
    <t>validateLength(SecB.TotTurnOver,C6)</t>
  </si>
  <si>
    <t>isMandatory(Sch1.DtlsOfLocalPrchsList,B3,"A")</t>
  </si>
  <si>
    <t>isMandatory(Sch1.DtlsOfLocalPrchsList,C3,"B")</t>
  </si>
  <si>
    <t>isMandatory(Sch1.DtlsOfLocalPrchsList,D3,"C")</t>
  </si>
  <si>
    <t>isMandatory(Sch1.DtlsOfLocalPrchsList,E3,"D")</t>
  </si>
  <si>
    <t>isMandatory(Sch1.DtlsOfLocalPrchsList,F3,"E")</t>
  </si>
  <si>
    <t>isMandatory(Sch1.DtlsOfLocalPrchsList,G3,"F")</t>
  </si>
  <si>
    <t>validateOtherPIN(Sch1.DtlsOfLocalPrchsList,"A")</t>
  </si>
  <si>
    <t>validateAlphaNumeric(Sch1.DtlsOfLocalPrchsList,"B")</t>
  </si>
  <si>
    <t>validateDate(Sch1.DtlsOfLocalPrchsList,"C")</t>
  </si>
  <si>
    <t>validateAlphaNumeric(Sch1.DtlsOfLocalPrchsList,"D")</t>
  </si>
  <si>
    <t>validateAlphaNumeric(Sch1.DtlsOfLocalPrchsList,"E")</t>
  </si>
  <si>
    <t>validateCurrencyFormat(Sch1.DtlsOfLocalPrchsList,"F")</t>
  </si>
  <si>
    <t>validateLength(Sch1.DtlsOfLocalPrchsList,B4,"A")</t>
  </si>
  <si>
    <t>validateLength(Sch1.DtlsOfLocalPrchsList,C4,"B")</t>
  </si>
  <si>
    <t>validateLength(Sch1.DtlsOfLocalPrchsList,D4,"C")</t>
  </si>
  <si>
    <t>validateLength(Sch1.DtlsOfLocalPrchsList,E4,"D")</t>
  </si>
  <si>
    <t>validateLength(Sch1.DtlsOfLocalPrchsList,F4,"E")</t>
  </si>
  <si>
    <t>validateLength(Sch1.DtlsOfLocalPrchsList,G4,"F")</t>
  </si>
  <si>
    <t>validateTaxPyrPIN(Sch1.DtlsOfLocalPrchsList,"A")</t>
  </si>
  <si>
    <t>validateDateBtwnRtnPeriod(Sch1.DtlsOfLocalPrchsList,"C")</t>
  </si>
  <si>
    <t>isMandatory(Sch2.DtlsTOTPdInAdvList,B15,"A")</t>
  </si>
  <si>
    <t>isMandatory(Sch2.DtlsTOTPdInAdvList,C15,"B")</t>
  </si>
  <si>
    <t>isMandatory(Sch2.DtlsTOTPdInAdvList,D15,"C")</t>
  </si>
  <si>
    <t>validatePRNNumeric(Sch2.DtlsTOTPdInAdvList,"A")</t>
  </si>
  <si>
    <t>validateDate(Sch2.DtlsTOTPdInAdvList,"B")</t>
  </si>
  <si>
    <t>validatePrnAmount(Sch2.DtlsTOTPdInAdvList,"C")</t>
  </si>
  <si>
    <t>validateLength(Sch2.DtlsTOTPdInAdvList,B16,"A")</t>
  </si>
  <si>
    <t>validateLength(Sch2.DtlsTOTPdInAdvList,C16,"B")</t>
  </si>
  <si>
    <t>validateLength(Sch2.DtlsTOTPdInAdvList,D16,"C")</t>
  </si>
  <si>
    <t>validatePRNAllZero(Sch2.DtlsTOTPdInAdvList,"A")</t>
  </si>
  <si>
    <t>isMandatory(Sch2.DtlsTOTSelfAssPmtList,B27,"A")</t>
  </si>
  <si>
    <t>isMandatory(Sch2.DtlsTOTSelfAssPmtList,C27,"B")</t>
  </si>
  <si>
    <t>isMandatory(Sch2.DtlsTOTSelfAssPmtList,D27,"C")</t>
  </si>
  <si>
    <t>validatePRNNumeric(Sch2.DtlsTOTSelfAssPmtList,"A")</t>
  </si>
  <si>
    <t>validateDate(Sch2.DtlsTOTSelfAssPmtList,"B")</t>
  </si>
  <si>
    <t>validatePrnAmount(Sch2.DtlsTOTSelfAssPmtList,"C")</t>
  </si>
  <si>
    <t>validateLength(Sch2.DtlsTOTSelfAssPmtList,B28,"A")</t>
  </si>
  <si>
    <t>validateLength(Sch2.DtlsTOTSelfAssPmtList,C28,"B")</t>
  </si>
  <si>
    <t>validateLength(Sch2.DtlsTOTSelfAssPmtList,D28,"C")</t>
  </si>
  <si>
    <t>validatePRNAllZero(Sch2.DtlsTOTSelfAssPmtList,"A")</t>
  </si>
  <si>
    <t>validateAftrRtnPrdBfrCurrDt(Sch2.DtlsTOTSelfAssPmtList,"B")</t>
  </si>
  <si>
    <r>
      <t xml:space="preserve">Click the </t>
    </r>
    <r>
      <rPr>
        <b/>
        <sz val="12"/>
        <color indexed="63"/>
        <rFont val="Book Antiqua"/>
        <family val="1"/>
      </rPr>
      <t xml:space="preserve">File Menu (Office BackStage), </t>
    </r>
    <r>
      <rPr>
        <sz val="12"/>
        <color indexed="63"/>
        <rFont val="Book Antiqua"/>
        <family val="1"/>
      </rPr>
      <t>and then select</t>
    </r>
    <r>
      <rPr>
        <b/>
        <sz val="12"/>
        <color indexed="63"/>
        <rFont val="Book Antiqua"/>
        <family val="1"/>
      </rPr>
      <t xml:space="preserve"> Options </t>
    </r>
    <r>
      <rPr>
        <sz val="12"/>
        <color indexed="63"/>
        <rFont val="Book Antiqua"/>
        <family val="1"/>
      </rPr>
      <t>from the left sidebar</t>
    </r>
    <r>
      <rPr>
        <b/>
        <sz val="12"/>
        <color indexed="63"/>
        <rFont val="Book Antiqua"/>
        <family val="1"/>
      </rPr>
      <t>.</t>
    </r>
  </si>
  <si>
    <t>FOR EXCEL 2010 :-</t>
  </si>
  <si>
    <r>
      <rPr>
        <b/>
        <sz val="12"/>
        <rFont val="Book Antiqua"/>
        <family val="1"/>
      </rPr>
      <t>Note :</t>
    </r>
    <r>
      <rPr>
        <sz val="12"/>
        <rFont val="Book Antiqua"/>
        <family val="1"/>
      </rPr>
      <t xml:space="preserve"> While opening a MS Excel 2007 file, macro security issue may arise. To overcome this issue, upgrade to 
MS Excel 2007 Service Pack 2</t>
    </r>
  </si>
  <si>
    <t>Section Description</t>
  </si>
  <si>
    <t>XLS</t>
  </si>
  <si>
    <t>EXCEL 1997-2003</t>
  </si>
  <si>
    <t>Genrate Uploadabel Xml?</t>
  </si>
  <si>
    <t>Turnover Tax Return</t>
  </si>
  <si>
    <t>Net Tax Payable / Refundable (4-5-6)</t>
  </si>
  <si>
    <t>Presumptive Tax Credit</t>
  </si>
  <si>
    <t>isMandatory(SecB.TotTurnOver,D7)</t>
  </si>
  <si>
    <t>isMandatory(Sch2.DtlsTOTAdvPmtTO,D9)</t>
  </si>
  <si>
    <t>isMandatory(Sch2.DtlsTOTAdvPmtTO,D10)</t>
  </si>
  <si>
    <t>isMandatory(Sch2.DtlsTOTAdvPmtTO,D11)</t>
  </si>
  <si>
    <t>validateCredit(SecB.PresumptiveTaxCdt,SecB.TotTaxPayable)</t>
  </si>
  <si>
    <t>You have declared the Presumptive Tax Credit. The total amount declared in Presumptive Tax Credit is more than the net tax payable in D_VAT_Due. Please restrict the amount to net tax payable.</t>
  </si>
  <si>
    <t>e690a61c595d61882bd160206ed0c26a657a86dcdcb17b95b5be322ee60f1d5d</t>
  </si>
  <si>
    <t>e4d61436ee8e225f5fb3d8b49e991426088b8c2abc0b67f3ae42aad4ad24ff9b</t>
  </si>
  <si>
    <t>e3b0c44298fc1c149afbf4c8996fb92427ae41e4649b934ca495991b7852b855</t>
  </si>
  <si>
    <t>Version 8.0.0</t>
  </si>
</sst>
</file>

<file path=xl/styles.xml><?xml version="1.0" encoding="utf-8"?>
<styleSheet xmlns="http://schemas.openxmlformats.org/spreadsheetml/2006/main">
  <numFmts count="34">
    <numFmt numFmtId="5" formatCode="&quot;Ksh&quot;#,##0;\-&quot;Ksh&quot;#,##0"/>
    <numFmt numFmtId="6" formatCode="&quot;Ksh&quot;#,##0;[Red]\-&quot;Ksh&quot;#,##0"/>
    <numFmt numFmtId="7" formatCode="&quot;Ksh&quot;#,##0.00;\-&quot;Ksh&quot;#,##0.00"/>
    <numFmt numFmtId="8" formatCode="&quot;Ksh&quot;#,##0.00;[Red]\-&quot;Ksh&quot;#,##0.00"/>
    <numFmt numFmtId="42" formatCode="_-&quot;Ksh&quot;* #,##0_-;\-&quot;Ksh&quot;* #,##0_-;_-&quot;Ksh&quot;* &quot;-&quot;_-;_-@_-"/>
    <numFmt numFmtId="41" formatCode="_-* #,##0_-;\-* #,##0_-;_-* &quot;-&quot;_-;_-@_-"/>
    <numFmt numFmtId="44" formatCode="_-&quot;Ksh&quot;* #,##0.00_-;\-&quot;Ksh&quot;* #,##0.00_-;_-&quot;Ksh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[$-409]dddd\,\ mmmm\ dd\,\ yyyy"/>
    <numFmt numFmtId="187" formatCode="mm/dd/yy;@"/>
    <numFmt numFmtId="188" formatCode="[$-14009]dd\-mm\-yyyy;@"/>
    <numFmt numFmtId="189" formatCode="mm/dd/yyyy"/>
  </numFmts>
  <fonts count="72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Book Antiqua"/>
      <family val="1"/>
    </font>
    <font>
      <sz val="12"/>
      <name val="Book Antiqua"/>
      <family val="1"/>
    </font>
    <font>
      <b/>
      <u val="single"/>
      <sz val="12"/>
      <name val="Book Antiqua"/>
      <family val="1"/>
    </font>
    <font>
      <b/>
      <sz val="12"/>
      <color indexed="63"/>
      <name val="Book Antiqua"/>
      <family val="1"/>
    </font>
    <font>
      <b/>
      <sz val="9.1"/>
      <color indexed="63"/>
      <name val="Arial"/>
      <family val="2"/>
    </font>
    <font>
      <sz val="12"/>
      <color indexed="63"/>
      <name val="Book Antiqua"/>
      <family val="1"/>
    </font>
    <font>
      <b/>
      <i/>
      <sz val="12"/>
      <name val="Book Antiqua"/>
      <family val="1"/>
    </font>
    <font>
      <sz val="11"/>
      <name val="Book Antiqua"/>
      <family val="1"/>
    </font>
    <font>
      <b/>
      <sz val="11"/>
      <color indexed="8"/>
      <name val="Calibri"/>
      <family val="2"/>
    </font>
    <font>
      <b/>
      <sz val="11"/>
      <name val="Book Antiqua"/>
      <family val="1"/>
    </font>
    <font>
      <b/>
      <sz val="14"/>
      <color indexed="9"/>
      <name val="Book Antiqua"/>
      <family val="1"/>
    </font>
    <font>
      <sz val="11"/>
      <color indexed="8"/>
      <name val="Book Antiqua"/>
      <family val="1"/>
    </font>
    <font>
      <sz val="12"/>
      <color indexed="8"/>
      <name val="Book Antiqua"/>
      <family val="1"/>
    </font>
    <font>
      <sz val="12"/>
      <color indexed="10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b/>
      <sz val="12"/>
      <color indexed="9"/>
      <name val="Book Antiqua"/>
      <family val="1"/>
    </font>
    <font>
      <b/>
      <sz val="12"/>
      <color indexed="8"/>
      <name val="Book Antiqua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24997000396251678"/>
      <name val="Calibri"/>
      <family val="2"/>
    </font>
    <font>
      <sz val="11"/>
      <color theme="1"/>
      <name val="Book Antiqua"/>
      <family val="1"/>
    </font>
    <font>
      <b/>
      <sz val="12"/>
      <color theme="0"/>
      <name val="Book Antiqua"/>
      <family val="1"/>
    </font>
    <font>
      <sz val="11"/>
      <color rgb="FFD7D7D7"/>
      <name val="Calibri"/>
      <family val="2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Calibri"/>
      <family val="2"/>
    </font>
    <font>
      <sz val="11"/>
      <color theme="0" tint="-0.1499900072813034"/>
      <name val="Calibri"/>
      <family val="2"/>
    </font>
    <font>
      <b/>
      <sz val="14"/>
      <color theme="0"/>
      <name val="Book Antiqua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9292"/>
        <bgColor indexed="64"/>
      </patternFill>
    </fill>
    <fill>
      <patternFill patternType="solid">
        <fgColor rgb="FF25252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252525"/>
        <bgColor indexed="64"/>
      </patternFill>
    </fill>
    <fill>
      <patternFill patternType="solid">
        <fgColor rgb="FFFF3F3E"/>
        <bgColor indexed="64"/>
      </patternFill>
    </fill>
    <fill>
      <patternFill patternType="solid">
        <fgColor rgb="FF25252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85" fontId="0" fillId="0" borderId="0" applyFill="0" applyBorder="0" applyAlignment="0" applyProtection="0"/>
    <xf numFmtId="184" fontId="0" fillId="0" borderId="0" applyFill="0" applyBorder="0" applyAlignment="0" applyProtection="0"/>
    <xf numFmtId="49" fontId="47" fillId="29" borderId="3">
      <alignment horizontal="left" wrapText="1"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1" borderId="1" applyNumberFormat="0" applyAlignment="0" applyProtection="0"/>
    <xf numFmtId="0" fontId="56" fillId="0" borderId="7" applyNumberFormat="0" applyFill="0" applyAlignment="0" applyProtection="0"/>
    <xf numFmtId="0" fontId="5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3" borderId="8" applyNumberFormat="0" applyFont="0" applyAlignment="0" applyProtection="0"/>
    <xf numFmtId="0" fontId="58" fillId="27" borderId="9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59" applyProtection="1">
      <alignment/>
      <protection/>
    </xf>
    <xf numFmtId="0" fontId="1" fillId="0" borderId="0" xfId="47">
      <alignment/>
      <protection/>
    </xf>
    <xf numFmtId="0" fontId="9" fillId="0" borderId="0" xfId="47" applyFont="1">
      <alignment/>
      <protection/>
    </xf>
    <xf numFmtId="0" fontId="10" fillId="0" borderId="0" xfId="47" applyFont="1">
      <alignment/>
      <protection/>
    </xf>
    <xf numFmtId="0" fontId="11" fillId="0" borderId="0" xfId="47" applyFont="1">
      <alignment/>
      <protection/>
    </xf>
    <xf numFmtId="0" fontId="3" fillId="0" borderId="0" xfId="47" applyFont="1">
      <alignment/>
      <protection/>
    </xf>
    <xf numFmtId="0" fontId="10" fillId="0" borderId="0" xfId="59" applyFont="1" applyAlignment="1">
      <alignment/>
      <protection/>
    </xf>
    <xf numFmtId="0" fontId="11" fillId="0" borderId="0" xfId="47" applyFont="1" applyAlignment="1">
      <alignment wrapText="1"/>
      <protection/>
    </xf>
    <xf numFmtId="0" fontId="9" fillId="0" borderId="0" xfId="47" applyFont="1" applyAlignment="1">
      <alignment wrapText="1"/>
      <protection/>
    </xf>
    <xf numFmtId="0" fontId="9" fillId="0" borderId="0" xfId="0" applyFont="1" applyAlignment="1">
      <alignment/>
    </xf>
    <xf numFmtId="0" fontId="13" fillId="0" borderId="0" xfId="47" applyFont="1">
      <alignment/>
      <protection/>
    </xf>
    <xf numFmtId="0" fontId="9" fillId="0" borderId="0" xfId="0" applyFont="1" applyAlignment="1">
      <alignment wrapText="1"/>
    </xf>
    <xf numFmtId="0" fontId="1" fillId="0" borderId="0" xfId="47" applyAlignment="1" applyProtection="1">
      <alignment wrapText="1"/>
      <protection/>
    </xf>
    <xf numFmtId="0" fontId="62" fillId="0" borderId="0" xfId="47" applyFont="1" applyAlignment="1" applyProtection="1">
      <alignment wrapText="1"/>
      <protection/>
    </xf>
    <xf numFmtId="0" fontId="3" fillId="34" borderId="11" xfId="60" applyFont="1" applyFill="1" applyBorder="1" applyProtection="1">
      <alignment/>
      <protection/>
    </xf>
    <xf numFmtId="0" fontId="3" fillId="34" borderId="0" xfId="60" applyFont="1" applyFill="1" applyBorder="1" applyProtection="1">
      <alignment/>
      <protection/>
    </xf>
    <xf numFmtId="0" fontId="3" fillId="34" borderId="12" xfId="60" applyFont="1" applyFill="1" applyBorder="1" applyProtection="1">
      <alignment/>
      <protection/>
    </xf>
    <xf numFmtId="0" fontId="4" fillId="34" borderId="11" xfId="60" applyFont="1" applyFill="1" applyBorder="1" applyProtection="1">
      <alignment/>
      <protection/>
    </xf>
    <xf numFmtId="0" fontId="3" fillId="34" borderId="13" xfId="60" applyFont="1" applyFill="1" applyBorder="1" applyProtection="1">
      <alignment/>
      <protection/>
    </xf>
    <xf numFmtId="0" fontId="3" fillId="34" borderId="13" xfId="60" applyFont="1" applyFill="1" applyBorder="1" applyAlignment="1" applyProtection="1">
      <alignment wrapText="1"/>
      <protection/>
    </xf>
    <xf numFmtId="0" fontId="3" fillId="34" borderId="13" xfId="59" applyFont="1" applyFill="1" applyBorder="1" applyAlignment="1" applyProtection="1">
      <alignment/>
      <protection/>
    </xf>
    <xf numFmtId="0" fontId="3" fillId="34" borderId="0" xfId="59" applyFont="1" applyFill="1" applyBorder="1" applyAlignment="1" applyProtection="1">
      <alignment wrapText="1"/>
      <protection/>
    </xf>
    <xf numFmtId="0" fontId="3" fillId="34" borderId="14" xfId="60" applyFont="1" applyFill="1" applyBorder="1" applyProtection="1">
      <alignment/>
      <protection/>
    </xf>
    <xf numFmtId="0" fontId="3" fillId="34" borderId="15" xfId="60" applyFont="1" applyFill="1" applyBorder="1" applyProtection="1">
      <alignment/>
      <protection/>
    </xf>
    <xf numFmtId="0" fontId="3" fillId="34" borderId="16" xfId="60" applyFont="1" applyFill="1" applyBorder="1" applyProtection="1">
      <alignment/>
      <protection/>
    </xf>
    <xf numFmtId="0" fontId="1" fillId="0" borderId="0" xfId="47" applyProtection="1">
      <alignment/>
      <protection/>
    </xf>
    <xf numFmtId="49" fontId="14" fillId="35" borderId="3" xfId="63" applyNumberFormat="1" applyFont="1" applyFill="1" applyBorder="1" applyAlignment="1" applyProtection="1">
      <alignment horizontal="left" vertical="top" wrapText="1"/>
      <protection/>
    </xf>
    <xf numFmtId="0" fontId="63" fillId="36" borderId="3" xfId="0" applyFont="1" applyFill="1" applyBorder="1" applyAlignment="1" applyProtection="1">
      <alignment horizontal="left" vertical="top"/>
      <protection/>
    </xf>
    <xf numFmtId="0" fontId="64" fillId="37" borderId="17" xfId="61" applyNumberFormat="1" applyFont="1" applyFill="1" applyBorder="1" applyAlignment="1" applyProtection="1">
      <alignment horizontal="center" vertical="top" wrapText="1"/>
      <protection/>
    </xf>
    <xf numFmtId="0" fontId="1" fillId="0" borderId="0" xfId="47" applyAlignment="1">
      <alignment wrapText="1"/>
      <protection/>
    </xf>
    <xf numFmtId="0" fontId="12" fillId="38" borderId="18" xfId="47" applyFont="1" applyFill="1" applyBorder="1" applyAlignment="1" applyProtection="1">
      <alignment wrapText="1"/>
      <protection/>
    </xf>
    <xf numFmtId="0" fontId="65" fillId="39" borderId="0" xfId="0" applyFont="1" applyFill="1" applyAlignment="1">
      <alignment wrapText="1"/>
    </xf>
    <xf numFmtId="0" fontId="65" fillId="39" borderId="0" xfId="0" applyFont="1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49" fontId="14" fillId="35" borderId="3" xfId="63" applyNumberFormat="1" applyFont="1" applyFill="1" applyBorder="1" applyAlignment="1" applyProtection="1">
      <alignment horizontal="left" wrapText="1"/>
      <protection locked="0"/>
    </xf>
    <xf numFmtId="4" fontId="14" fillId="35" borderId="3" xfId="63" applyNumberFormat="1" applyFont="1" applyFill="1" applyBorder="1" applyAlignment="1" applyProtection="1">
      <alignment horizontal="right" wrapText="1"/>
      <protection locked="0"/>
    </xf>
    <xf numFmtId="0" fontId="66" fillId="40" borderId="3" xfId="0" applyNumberFormat="1" applyFont="1" applyFill="1" applyBorder="1" applyAlignment="1" applyProtection="1">
      <alignment horizontal="left"/>
      <protection hidden="1"/>
    </xf>
    <xf numFmtId="0" fontId="67" fillId="40" borderId="17" xfId="61" applyNumberFormat="1" applyFont="1" applyFill="1" applyBorder="1" applyAlignment="1" applyProtection="1">
      <alignment horizontal="center" vertical="top" wrapText="1"/>
      <protection/>
    </xf>
    <xf numFmtId="0" fontId="67" fillId="40" borderId="3" xfId="61" applyNumberFormat="1" applyFont="1" applyFill="1" applyBorder="1" applyAlignment="1" applyProtection="1">
      <alignment horizontal="center" vertical="top" wrapText="1"/>
      <protection/>
    </xf>
    <xf numFmtId="0" fontId="67" fillId="40" borderId="19" xfId="61" applyNumberFormat="1" applyFont="1" applyFill="1" applyBorder="1" applyAlignment="1" applyProtection="1">
      <alignment horizontal="center" vertical="top" wrapText="1"/>
      <protection/>
    </xf>
    <xf numFmtId="4" fontId="66" fillId="36" borderId="3" xfId="0" applyNumberFormat="1" applyFont="1" applyFill="1" applyBorder="1" applyAlignment="1" applyProtection="1">
      <alignment horizontal="right"/>
      <protection/>
    </xf>
    <xf numFmtId="0" fontId="67" fillId="40" borderId="3" xfId="0" applyNumberFormat="1" applyFont="1" applyFill="1" applyBorder="1" applyAlignment="1" applyProtection="1">
      <alignment horizontal="left"/>
      <protection hidden="1"/>
    </xf>
    <xf numFmtId="4" fontId="67" fillId="36" borderId="3" xfId="0" applyNumberFormat="1" applyFont="1" applyFill="1" applyBorder="1" applyAlignment="1" applyProtection="1">
      <alignment horizontal="right"/>
      <protection/>
    </xf>
    <xf numFmtId="49" fontId="9" fillId="0" borderId="0" xfId="47" applyNumberFormat="1" applyFont="1">
      <alignment/>
      <protection/>
    </xf>
    <xf numFmtId="49" fontId="3" fillId="0" borderId="0" xfId="47" applyNumberFormat="1" applyFont="1" applyFill="1" applyBorder="1" applyAlignment="1">
      <alignment horizontal="center" wrapText="1"/>
      <protection/>
    </xf>
    <xf numFmtId="49" fontId="3" fillId="0" borderId="0" xfId="47" applyNumberFormat="1" applyFont="1" applyFill="1" applyBorder="1" applyAlignment="1">
      <alignment wrapText="1"/>
      <protection/>
    </xf>
    <xf numFmtId="0" fontId="3" fillId="0" borderId="0" xfId="47" applyNumberFormat="1" applyFont="1" applyFill="1" applyBorder="1" applyAlignment="1">
      <alignment horizontal="center" wrapText="1"/>
      <protection/>
    </xf>
    <xf numFmtId="0" fontId="1" fillId="0" borderId="0" xfId="47" applyFill="1" applyBorder="1" applyAlignment="1">
      <alignment wrapText="1"/>
      <protection/>
    </xf>
    <xf numFmtId="0" fontId="66" fillId="40" borderId="3" xfId="0" applyNumberFormat="1" applyFont="1" applyFill="1" applyBorder="1" applyAlignment="1" applyProtection="1">
      <alignment horizontal="center"/>
      <protection hidden="1"/>
    </xf>
    <xf numFmtId="49" fontId="68" fillId="29" borderId="3" xfId="47" applyNumberFormat="1" applyFont="1" applyFill="1" applyBorder="1" applyAlignment="1">
      <alignment horizontal="left" wrapText="1"/>
      <protection/>
    </xf>
    <xf numFmtId="0" fontId="64" fillId="40" borderId="17" xfId="61" applyNumberFormat="1" applyFont="1" applyFill="1" applyBorder="1" applyAlignment="1" applyProtection="1">
      <alignment horizontal="center" vertical="top" wrapText="1"/>
      <protection/>
    </xf>
    <xf numFmtId="0" fontId="64" fillId="37" borderId="20" xfId="61" applyNumberFormat="1" applyFont="1" applyFill="1" applyBorder="1" applyAlignment="1">
      <alignment horizontal="center" vertical="center" wrapText="1"/>
      <protection/>
    </xf>
    <xf numFmtId="49" fontId="68" fillId="29" borderId="3" xfId="47" applyNumberFormat="1" applyFont="1" applyFill="1" applyBorder="1" applyAlignment="1">
      <alignment horizontal="center" wrapText="1"/>
      <protection/>
    </xf>
    <xf numFmtId="0" fontId="66" fillId="40" borderId="3" xfId="0" applyNumberFormat="1" applyFont="1" applyFill="1" applyBorder="1" applyAlignment="1" applyProtection="1">
      <alignment horizontal="left" wrapText="1"/>
      <protection hidden="1"/>
    </xf>
    <xf numFmtId="49" fontId="47" fillId="29" borderId="3" xfId="46">
      <alignment horizontal="left" wrapText="1"/>
      <protection/>
    </xf>
    <xf numFmtId="4" fontId="67" fillId="36" borderId="3" xfId="0" applyNumberFormat="1" applyFont="1" applyFill="1" applyBorder="1" applyAlignment="1" applyProtection="1">
      <alignment horizontal="right" wrapText="1"/>
      <protection/>
    </xf>
    <xf numFmtId="0" fontId="67" fillId="40" borderId="3" xfId="0" applyNumberFormat="1" applyFont="1" applyFill="1" applyBorder="1" applyAlignment="1" applyProtection="1">
      <alignment horizontal="center"/>
      <protection hidden="1"/>
    </xf>
    <xf numFmtId="0" fontId="64" fillId="37" borderId="3" xfId="61" applyNumberFormat="1" applyFont="1" applyFill="1" applyBorder="1" applyAlignment="1" applyProtection="1">
      <alignment horizontal="center" vertical="top" wrapText="1"/>
      <protection/>
    </xf>
    <xf numFmtId="0" fontId="64" fillId="37" borderId="21" xfId="61" applyNumberFormat="1" applyFont="1" applyFill="1" applyBorder="1" applyAlignment="1">
      <alignment horizontal="center" vertical="center" wrapText="1"/>
      <protection/>
    </xf>
    <xf numFmtId="49" fontId="14" fillId="35" borderId="3" xfId="63" applyNumberFormat="1" applyFont="1" applyFill="1" applyBorder="1" applyAlignment="1" applyProtection="1">
      <alignment horizontal="right" wrapText="1"/>
      <protection locked="0"/>
    </xf>
    <xf numFmtId="0" fontId="64" fillId="37" borderId="0" xfId="61" applyNumberFormat="1" applyFont="1" applyFill="1" applyBorder="1" applyAlignment="1" applyProtection="1">
      <alignment horizontal="right" vertical="top" wrapText="1"/>
      <protection/>
    </xf>
    <xf numFmtId="4" fontId="67" fillId="36" borderId="0" xfId="0" applyNumberFormat="1" applyFont="1" applyFill="1" applyBorder="1" applyAlignment="1" applyProtection="1">
      <alignment horizontal="right" wrapText="1"/>
      <protection/>
    </xf>
    <xf numFmtId="0" fontId="9" fillId="0" borderId="0" xfId="47" applyNumberFormat="1" applyFont="1">
      <alignment/>
      <protection/>
    </xf>
    <xf numFmtId="0" fontId="1" fillId="0" borderId="0" xfId="59" applyNumberFormat="1" applyFont="1" applyAlignment="1">
      <alignment wrapText="1"/>
      <protection/>
    </xf>
    <xf numFmtId="0" fontId="9" fillId="0" borderId="0" xfId="0" applyNumberFormat="1" applyFont="1" applyAlignment="1">
      <alignment/>
    </xf>
    <xf numFmtId="0" fontId="1" fillId="0" borderId="0" xfId="47" applyNumberFormat="1">
      <alignment/>
      <protection/>
    </xf>
    <xf numFmtId="0" fontId="68" fillId="29" borderId="3" xfId="47" applyNumberFormat="1" applyFont="1" applyFill="1" applyBorder="1" applyAlignment="1">
      <alignment horizontal="left" wrapText="1"/>
      <protection/>
    </xf>
    <xf numFmtId="0" fontId="3" fillId="34" borderId="12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3" fillId="34" borderId="12" xfId="60" applyFont="1" applyFill="1" applyBorder="1" applyAlignment="1" applyProtection="1">
      <alignment wrapText="1"/>
      <protection/>
    </xf>
    <xf numFmtId="11" fontId="1" fillId="0" borderId="0" xfId="47" applyNumberFormat="1">
      <alignment/>
      <protection/>
    </xf>
    <xf numFmtId="0" fontId="9" fillId="0" borderId="0" xfId="47" applyNumberFormat="1" applyFont="1" applyAlignment="1">
      <alignment wrapText="1"/>
      <protection/>
    </xf>
    <xf numFmtId="0" fontId="1" fillId="0" borderId="0" xfId="47" applyAlignment="1">
      <alignment/>
      <protection/>
    </xf>
    <xf numFmtId="0" fontId="1" fillId="0" borderId="0" xfId="47" applyNumberFormat="1" applyAlignment="1">
      <alignment/>
      <protection/>
    </xf>
    <xf numFmtId="0" fontId="9" fillId="0" borderId="0" xfId="0" applyNumberFormat="1" applyFont="1" applyAlignment="1">
      <alignment wrapText="1"/>
    </xf>
    <xf numFmtId="4" fontId="66" fillId="0" borderId="3" xfId="0" applyNumberFormat="1" applyFont="1" applyFill="1" applyBorder="1" applyAlignment="1" applyProtection="1">
      <alignment horizontal="right"/>
      <protection locked="0"/>
    </xf>
    <xf numFmtId="0" fontId="61" fillId="0" borderId="0" xfId="47" applyFont="1" applyAlignment="1" applyProtection="1">
      <alignment wrapText="1"/>
      <protection/>
    </xf>
    <xf numFmtId="0" fontId="69" fillId="39" borderId="0" xfId="0" applyFont="1" applyFill="1" applyAlignment="1">
      <alignment/>
    </xf>
    <xf numFmtId="49" fontId="69" fillId="39" borderId="0" xfId="0" applyNumberFormat="1" applyFont="1" applyFill="1" applyAlignment="1">
      <alignment/>
    </xf>
    <xf numFmtId="0" fontId="69" fillId="39" borderId="0" xfId="0" applyFont="1" applyFill="1" applyAlignment="1">
      <alignment/>
    </xf>
    <xf numFmtId="189" fontId="69" fillId="39" borderId="0" xfId="0" applyNumberFormat="1" applyFont="1" applyFill="1" applyAlignment="1">
      <alignment/>
    </xf>
    <xf numFmtId="0" fontId="3" fillId="34" borderId="22" xfId="60" applyFont="1" applyFill="1" applyBorder="1" applyAlignment="1" applyProtection="1">
      <alignment horizontal="left" wrapText="1"/>
      <protection/>
    </xf>
    <xf numFmtId="0" fontId="64" fillId="37" borderId="17" xfId="61" applyNumberFormat="1" applyFont="1" applyFill="1" applyBorder="1" applyAlignment="1" applyProtection="1">
      <alignment horizontal="left" vertical="center" wrapText="1"/>
      <protection/>
    </xf>
    <xf numFmtId="0" fontId="64" fillId="37" borderId="23" xfId="61" applyNumberFormat="1" applyFont="1" applyFill="1" applyBorder="1" applyAlignment="1" applyProtection="1">
      <alignment horizontal="left" vertical="center" wrapText="1"/>
      <protection/>
    </xf>
    <xf numFmtId="0" fontId="64" fillId="41" borderId="11" xfId="60" applyFont="1" applyFill="1" applyBorder="1" applyAlignment="1" applyProtection="1">
      <alignment horizontal="left"/>
      <protection/>
    </xf>
    <xf numFmtId="0" fontId="64" fillId="41" borderId="0" xfId="60" applyFont="1" applyFill="1" applyBorder="1" applyAlignment="1" applyProtection="1">
      <alignment horizontal="left"/>
      <protection/>
    </xf>
    <xf numFmtId="0" fontId="3" fillId="34" borderId="17" xfId="59" applyFont="1" applyFill="1" applyBorder="1" applyAlignment="1" applyProtection="1">
      <alignment horizontal="left" wrapText="1"/>
      <protection/>
    </xf>
    <xf numFmtId="0" fontId="3" fillId="34" borderId="24" xfId="59" applyFont="1" applyFill="1" applyBorder="1" applyAlignment="1" applyProtection="1">
      <alignment horizontal="left" wrapText="1"/>
      <protection/>
    </xf>
    <xf numFmtId="0" fontId="3" fillId="34" borderId="25" xfId="59" applyFont="1" applyFill="1" applyBorder="1" applyAlignment="1" applyProtection="1">
      <alignment horizontal="left" wrapText="1"/>
      <protection/>
    </xf>
    <xf numFmtId="0" fontId="3" fillId="34" borderId="26" xfId="59" applyFont="1" applyFill="1" applyBorder="1" applyAlignment="1" applyProtection="1">
      <alignment horizontal="left"/>
      <protection/>
    </xf>
    <xf numFmtId="0" fontId="3" fillId="34" borderId="27" xfId="59" applyFont="1" applyFill="1" applyBorder="1" applyAlignment="1" applyProtection="1">
      <alignment horizontal="left"/>
      <protection/>
    </xf>
    <xf numFmtId="0" fontId="64" fillId="37" borderId="28" xfId="61" applyNumberFormat="1" applyFont="1" applyFill="1" applyBorder="1" applyAlignment="1">
      <alignment horizontal="center" vertical="center" wrapText="1"/>
      <protection/>
    </xf>
    <xf numFmtId="0" fontId="64" fillId="37" borderId="12" xfId="61" applyNumberFormat="1" applyFont="1" applyFill="1" applyBorder="1" applyAlignment="1">
      <alignment horizontal="center" vertical="center" wrapText="1"/>
      <protection/>
    </xf>
    <xf numFmtId="0" fontId="70" fillId="42" borderId="17" xfId="61" applyNumberFormat="1" applyFont="1" applyFill="1" applyBorder="1" applyAlignment="1">
      <alignment horizontal="center" vertical="center" wrapText="1"/>
      <protection/>
    </xf>
    <xf numFmtId="0" fontId="70" fillId="42" borderId="24" xfId="61" applyNumberFormat="1" applyFont="1" applyFill="1" applyBorder="1" applyAlignment="1">
      <alignment horizontal="center" vertical="center" wrapText="1"/>
      <protection/>
    </xf>
    <xf numFmtId="0" fontId="70" fillId="42" borderId="29" xfId="61" applyNumberFormat="1" applyFont="1" applyFill="1" applyBorder="1" applyAlignment="1">
      <alignment horizontal="center" vertical="center" wrapText="1"/>
      <protection/>
    </xf>
    <xf numFmtId="0" fontId="70" fillId="42" borderId="30" xfId="61" applyNumberFormat="1" applyFont="1" applyFill="1" applyBorder="1" applyAlignment="1">
      <alignment horizontal="center" vertical="center" wrapText="1"/>
      <protection/>
    </xf>
    <xf numFmtId="0" fontId="70" fillId="42" borderId="31" xfId="61" applyNumberFormat="1" applyFont="1" applyFill="1" applyBorder="1" applyAlignment="1">
      <alignment horizontal="center" vertical="center" wrapText="1"/>
      <protection/>
    </xf>
    <xf numFmtId="0" fontId="64" fillId="37" borderId="17" xfId="61" applyNumberFormat="1" applyFont="1" applyFill="1" applyBorder="1" applyAlignment="1">
      <alignment horizontal="right" vertical="top" wrapText="1"/>
      <protection/>
    </xf>
    <xf numFmtId="0" fontId="0" fillId="0" borderId="23" xfId="0" applyBorder="1" applyAlignment="1">
      <alignment horizontal="right" wrapText="1"/>
    </xf>
    <xf numFmtId="0" fontId="0" fillId="0" borderId="24" xfId="0" applyBorder="1" applyAlignment="1">
      <alignment horizontal="right" wrapText="1"/>
    </xf>
    <xf numFmtId="0" fontId="64" fillId="37" borderId="17" xfId="61" applyNumberFormat="1" applyFont="1" applyFill="1" applyBorder="1" applyAlignment="1" applyProtection="1">
      <alignment horizontal="right" vertical="top" wrapText="1"/>
      <protection/>
    </xf>
    <xf numFmtId="0" fontId="64" fillId="37" borderId="23" xfId="61" applyNumberFormat="1" applyFont="1" applyFill="1" applyBorder="1" applyAlignment="1" applyProtection="1">
      <alignment horizontal="right" vertical="top" wrapText="1"/>
      <protection/>
    </xf>
    <xf numFmtId="0" fontId="64" fillId="37" borderId="24" xfId="61" applyNumberFormat="1" applyFont="1" applyFill="1" applyBorder="1" applyAlignment="1" applyProtection="1">
      <alignment horizontal="right" vertical="top" wrapText="1"/>
      <protection/>
    </xf>
    <xf numFmtId="0" fontId="64" fillId="37" borderId="3" xfId="61" applyNumberFormat="1" applyFont="1" applyFill="1" applyBorder="1" applyAlignment="1" applyProtection="1">
      <alignment horizontal="right" vertical="top" wrapText="1"/>
      <protection/>
    </xf>
    <xf numFmtId="0" fontId="64" fillId="43" borderId="17" xfId="0" applyFont="1" applyFill="1" applyBorder="1" applyAlignment="1">
      <alignment horizontal="center" vertical="center"/>
    </xf>
    <xf numFmtId="0" fontId="64" fillId="43" borderId="23" xfId="0" applyFont="1" applyFill="1" applyBorder="1" applyAlignment="1">
      <alignment horizontal="center" vertical="center"/>
    </xf>
    <xf numFmtId="0" fontId="64" fillId="43" borderId="24" xfId="0" applyFont="1" applyFill="1" applyBorder="1" applyAlignment="1">
      <alignment horizontal="center" vertical="center"/>
    </xf>
    <xf numFmtId="0" fontId="70" fillId="42" borderId="17" xfId="61" applyNumberFormat="1" applyFont="1" applyFill="1" applyBorder="1" applyAlignment="1" applyProtection="1">
      <alignment horizontal="center" vertical="center" wrapText="1"/>
      <protection/>
    </xf>
    <xf numFmtId="0" fontId="70" fillId="42" borderId="23" xfId="61" applyNumberFormat="1" applyFont="1" applyFill="1" applyBorder="1" applyAlignment="1" applyProtection="1">
      <alignment horizontal="center" vertical="center" wrapText="1"/>
      <protection/>
    </xf>
    <xf numFmtId="0" fontId="70" fillId="42" borderId="24" xfId="61" applyNumberFormat="1" applyFont="1" applyFill="1" applyBorder="1" applyAlignment="1" applyProtection="1">
      <alignment horizontal="center" vertical="center" wrapText="1"/>
      <protection/>
    </xf>
    <xf numFmtId="0" fontId="65" fillId="39" borderId="0" xfId="0" applyFont="1" applyFill="1" applyAlignment="1" applyProtection="1">
      <alignment horizontal="center"/>
      <protection/>
    </xf>
    <xf numFmtId="0" fontId="70" fillId="42" borderId="32" xfId="61" applyNumberFormat="1" applyFont="1" applyFill="1" applyBorder="1" applyAlignment="1" applyProtection="1">
      <alignment horizontal="center" vertical="center" wrapText="1"/>
      <protection/>
    </xf>
    <xf numFmtId="0" fontId="70" fillId="42" borderId="33" xfId="61" applyNumberFormat="1" applyFont="1" applyFill="1" applyBorder="1" applyAlignment="1" applyProtection="1">
      <alignment horizontal="center" vertical="center" wrapText="1"/>
      <protection/>
    </xf>
    <xf numFmtId="0" fontId="70" fillId="42" borderId="34" xfId="61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rrorLink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 2" xfId="59"/>
    <cellStyle name="Normal 2 7" xfId="60"/>
    <cellStyle name="Normal 5" xfId="61"/>
    <cellStyle name="Normal 7 2" xfId="62"/>
    <cellStyle name="Normal 8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2428875</xdr:colOff>
      <xdr:row>11</xdr:row>
      <xdr:rowOff>9525</xdr:rowOff>
    </xdr:from>
    <xdr:to>
      <xdr:col>2</xdr:col>
      <xdr:colOff>2686050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2105025"/>
          <a:ext cx="257175" cy="1905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2933700</xdr:colOff>
      <xdr:row>1</xdr:row>
      <xdr:rowOff>9525</xdr:rowOff>
    </xdr:to>
    <xdr:pic>
      <xdr:nvPicPr>
        <xdr:cNvPr id="1" name="Picture 1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924175" cy="600075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noFill/>
        </a:ln>
      </xdr:spPr>
    </xdr:pic>
    <xdr:clientData/>
  </xdr:twoCellAnchor>
  <xdr:twoCellAnchor editAs="oneCell">
    <xdr:from>
      <xdr:col>0</xdr:col>
      <xdr:colOff>2447925</xdr:colOff>
      <xdr:row>6</xdr:row>
      <xdr:rowOff>333375</xdr:rowOff>
    </xdr:from>
    <xdr:to>
      <xdr:col>1</xdr:col>
      <xdr:colOff>428625</xdr:colOff>
      <xdr:row>7</xdr:row>
      <xdr:rowOff>190500</xdr:rowOff>
    </xdr:to>
    <xdr:pic macro="[0]!Sheet6.next_sheet">
      <xdr:nvPicPr>
        <xdr:cNvPr id="2" name="Picture 6" descr="Next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1952625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1552575</xdr:colOff>
      <xdr:row>5</xdr:row>
      <xdr:rowOff>85725</xdr:rowOff>
    </xdr:from>
    <xdr:to>
      <xdr:col>3</xdr:col>
      <xdr:colOff>619125</xdr:colOff>
      <xdr:row>5</xdr:row>
      <xdr:rowOff>428625</xdr:rowOff>
    </xdr:to>
    <xdr:pic macro="[0]!Sheet8.addRow_Sch1">
      <xdr:nvPicPr>
        <xdr:cNvPr id="1" name="Picture 5" descr="ADD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466850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6</xdr:row>
      <xdr:rowOff>57150</xdr:rowOff>
    </xdr:from>
    <xdr:to>
      <xdr:col>3</xdr:col>
      <xdr:colOff>1152525</xdr:colOff>
      <xdr:row>6</xdr:row>
      <xdr:rowOff>390525</xdr:rowOff>
    </xdr:to>
    <xdr:pic macro="[0]!Sheet8.next_sheet">
      <xdr:nvPicPr>
        <xdr:cNvPr id="2" name="Picture 6" descr="Next1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781675" y="1914525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971550</xdr:colOff>
      <xdr:row>6</xdr:row>
      <xdr:rowOff>57150</xdr:rowOff>
    </xdr:from>
    <xdr:to>
      <xdr:col>3</xdr:col>
      <xdr:colOff>38100</xdr:colOff>
      <xdr:row>6</xdr:row>
      <xdr:rowOff>400050</xdr:rowOff>
    </xdr:to>
    <xdr:pic macro="[0]!Sheet8.prev_sheet">
      <xdr:nvPicPr>
        <xdr:cNvPr id="3" name="Picture 7" descr="Prev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1914525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6</xdr:row>
      <xdr:rowOff>114300</xdr:rowOff>
    </xdr:from>
    <xdr:to>
      <xdr:col>1</xdr:col>
      <xdr:colOff>1485900</xdr:colOff>
      <xdr:row>8</xdr:row>
      <xdr:rowOff>38100</xdr:rowOff>
    </xdr:to>
    <xdr:pic macro="[0]!Sheet10.addRow_Sch2_1">
      <xdr:nvPicPr>
        <xdr:cNvPr id="1" name="Picture 5" descr="ADD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1762125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1762125</xdr:colOff>
      <xdr:row>16</xdr:row>
      <xdr:rowOff>38100</xdr:rowOff>
    </xdr:from>
    <xdr:to>
      <xdr:col>1</xdr:col>
      <xdr:colOff>828675</xdr:colOff>
      <xdr:row>16</xdr:row>
      <xdr:rowOff>381000</xdr:rowOff>
    </xdr:to>
    <xdr:pic macro="[0]!Sheet10.prev_sheet">
      <xdr:nvPicPr>
        <xdr:cNvPr id="2" name="Picture 18" descr="Prev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2125" y="4257675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15</xdr:row>
      <xdr:rowOff>85725</xdr:rowOff>
    </xdr:from>
    <xdr:to>
      <xdr:col>1</xdr:col>
      <xdr:colOff>1390650</xdr:colOff>
      <xdr:row>15</xdr:row>
      <xdr:rowOff>428625</xdr:rowOff>
    </xdr:to>
    <xdr:pic macro="[0]!Sheet10.addRow_Sch2_2">
      <xdr:nvPicPr>
        <xdr:cNvPr id="3" name="Picture 5" descr="ADD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3829050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16</xdr:row>
      <xdr:rowOff>38100</xdr:rowOff>
    </xdr:from>
    <xdr:to>
      <xdr:col>2</xdr:col>
      <xdr:colOff>76200</xdr:colOff>
      <xdr:row>16</xdr:row>
      <xdr:rowOff>381000</xdr:rowOff>
    </xdr:to>
    <xdr:pic macro="[0]!Sheet10.next_sheet">
      <xdr:nvPicPr>
        <xdr:cNvPr id="4" name="Picture 6" descr="Next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0" y="4257675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2562225</xdr:colOff>
      <xdr:row>10</xdr:row>
      <xdr:rowOff>57150</xdr:rowOff>
    </xdr:from>
    <xdr:to>
      <xdr:col>1</xdr:col>
      <xdr:colOff>3467100</xdr:colOff>
      <xdr:row>10</xdr:row>
      <xdr:rowOff>400050</xdr:rowOff>
    </xdr:to>
    <xdr:pic macro="[0]!Sheet7.prev_sheet">
      <xdr:nvPicPr>
        <xdr:cNvPr id="1" name="Picture 7" descr="Prev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733675"/>
          <a:ext cx="904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3667125</xdr:colOff>
      <xdr:row>10</xdr:row>
      <xdr:rowOff>47625</xdr:rowOff>
    </xdr:from>
    <xdr:to>
      <xdr:col>1</xdr:col>
      <xdr:colOff>4572000</xdr:colOff>
      <xdr:row>10</xdr:row>
      <xdr:rowOff>390525</xdr:rowOff>
    </xdr:to>
    <xdr:pic macro="[0]!createErrorSheet">
      <xdr:nvPicPr>
        <xdr:cNvPr id="2" name="Picture 12" descr="Validat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2724150"/>
          <a:ext cx="904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33"/>
  <sheetViews>
    <sheetView zoomScalePageLayoutView="0" workbookViewId="0" topLeftCell="A16">
      <selection activeCell="C29" sqref="C29"/>
    </sheetView>
  </sheetViews>
  <sheetFormatPr defaultColWidth="0" defaultRowHeight="12.75" zeroHeight="1"/>
  <cols>
    <col min="1" max="1" width="24.7109375" style="1" customWidth="1"/>
    <col min="2" max="2" width="8.8515625" style="1" customWidth="1"/>
    <col min="3" max="3" width="114.7109375" style="1" customWidth="1"/>
    <col min="4" max="253" width="0" style="26" hidden="1" customWidth="1"/>
    <col min="254" max="254" width="16.140625" style="26" hidden="1" customWidth="1"/>
    <col min="255" max="255" width="24.00390625" style="26" hidden="1" customWidth="1"/>
    <col min="256" max="16384" width="16.7109375" style="26" hidden="1" customWidth="1"/>
  </cols>
  <sheetData>
    <row r="1" spans="1:3" ht="15">
      <c r="A1" s="84" t="s">
        <v>0</v>
      </c>
      <c r="B1" s="85"/>
      <c r="C1" s="85"/>
    </row>
    <row r="2" spans="1:3" ht="15">
      <c r="A2" s="15"/>
      <c r="B2" s="16"/>
      <c r="C2" s="17"/>
    </row>
    <row r="3" spans="1:3" ht="15">
      <c r="A3" s="69" t="s">
        <v>548</v>
      </c>
      <c r="B3" s="70"/>
      <c r="C3" s="68"/>
    </row>
    <row r="4" spans="1:3" ht="15">
      <c r="A4" s="15"/>
      <c r="B4" s="16" t="s">
        <v>2</v>
      </c>
      <c r="C4" s="17"/>
    </row>
    <row r="5" spans="1:3" ht="15">
      <c r="A5" s="15"/>
      <c r="B5" s="19">
        <v>1</v>
      </c>
      <c r="C5" s="20" t="s">
        <v>547</v>
      </c>
    </row>
    <row r="6" spans="1:3" ht="15">
      <c r="A6" s="15"/>
      <c r="B6" s="19">
        <v>2</v>
      </c>
      <c r="C6" s="20" t="s">
        <v>4</v>
      </c>
    </row>
    <row r="7" spans="1:3" ht="15">
      <c r="A7" s="15"/>
      <c r="B7" s="19">
        <v>3</v>
      </c>
      <c r="C7" s="20" t="s">
        <v>5</v>
      </c>
    </row>
    <row r="8" spans="1:3" ht="15">
      <c r="A8" s="15"/>
      <c r="B8" s="19">
        <v>4</v>
      </c>
      <c r="C8" s="20" t="s">
        <v>6</v>
      </c>
    </row>
    <row r="9" spans="1:3" ht="15">
      <c r="A9" s="15"/>
      <c r="B9" s="16"/>
      <c r="C9" s="17"/>
    </row>
    <row r="10" spans="1:3" ht="15">
      <c r="A10" s="18" t="s">
        <v>1</v>
      </c>
      <c r="B10" s="16"/>
      <c r="C10" s="17"/>
    </row>
    <row r="11" spans="1:3" ht="15">
      <c r="A11" s="15"/>
      <c r="B11" s="16" t="s">
        <v>2</v>
      </c>
      <c r="C11" s="17"/>
    </row>
    <row r="12" spans="1:3" ht="15">
      <c r="A12" s="15"/>
      <c r="B12" s="19">
        <v>1</v>
      </c>
      <c r="C12" s="20" t="s">
        <v>3</v>
      </c>
    </row>
    <row r="13" spans="1:3" ht="15">
      <c r="A13" s="15"/>
      <c r="B13" s="19">
        <v>2</v>
      </c>
      <c r="C13" s="20" t="s">
        <v>4</v>
      </c>
    </row>
    <row r="14" spans="1:3" ht="15">
      <c r="A14" s="15"/>
      <c r="B14" s="19">
        <v>3</v>
      </c>
      <c r="C14" s="20" t="s">
        <v>5</v>
      </c>
    </row>
    <row r="15" spans="1:3" ht="15">
      <c r="A15" s="15"/>
      <c r="B15" s="19">
        <v>4</v>
      </c>
      <c r="C15" s="20" t="s">
        <v>6</v>
      </c>
    </row>
    <row r="16" spans="1:3" ht="15">
      <c r="A16" s="15"/>
      <c r="B16" s="16"/>
      <c r="C16" s="71"/>
    </row>
    <row r="17" spans="1:3" ht="15">
      <c r="A17" s="18" t="s">
        <v>7</v>
      </c>
      <c r="B17" s="16"/>
      <c r="C17" s="17"/>
    </row>
    <row r="18" spans="1:3" ht="15">
      <c r="A18" s="15"/>
      <c r="B18" s="16" t="s">
        <v>2</v>
      </c>
      <c r="C18" s="17"/>
    </row>
    <row r="19" spans="1:3" ht="30.75">
      <c r="A19" s="15"/>
      <c r="B19" s="19">
        <v>1</v>
      </c>
      <c r="C19" s="20" t="s">
        <v>8</v>
      </c>
    </row>
    <row r="20" spans="1:3" ht="30.75">
      <c r="A20" s="15"/>
      <c r="B20" s="19">
        <v>2</v>
      </c>
      <c r="C20" s="20" t="s">
        <v>9</v>
      </c>
    </row>
    <row r="21" spans="1:3" ht="15">
      <c r="A21" s="15"/>
      <c r="B21" s="19">
        <v>3</v>
      </c>
      <c r="C21" s="20" t="s">
        <v>6</v>
      </c>
    </row>
    <row r="22" spans="1:3" ht="15">
      <c r="A22" s="15"/>
      <c r="B22" s="19">
        <v>4</v>
      </c>
      <c r="C22" s="20" t="s">
        <v>10</v>
      </c>
    </row>
    <row r="23" spans="1:3" ht="15">
      <c r="A23" s="15"/>
      <c r="B23" s="16"/>
      <c r="C23" s="17"/>
    </row>
    <row r="24" spans="1:3" ht="15.75" customHeight="1">
      <c r="A24" s="15"/>
      <c r="B24" s="27"/>
      <c r="C24" s="21" t="s">
        <v>413</v>
      </c>
    </row>
    <row r="25" spans="1:3" ht="15">
      <c r="A25" s="15"/>
      <c r="B25" s="28"/>
      <c r="C25" s="21" t="s">
        <v>411</v>
      </c>
    </row>
    <row r="26" spans="1:3" ht="15" customHeight="1">
      <c r="A26" s="15"/>
      <c r="B26" s="51" t="s">
        <v>414</v>
      </c>
      <c r="C26" s="21" t="s">
        <v>440</v>
      </c>
    </row>
    <row r="27" spans="1:3" ht="15">
      <c r="A27" s="22"/>
      <c r="B27" s="22"/>
      <c r="C27" s="22"/>
    </row>
    <row r="28" spans="1:3" ht="15">
      <c r="A28" s="22"/>
      <c r="B28" s="88" t="s">
        <v>462</v>
      </c>
      <c r="C28" s="89"/>
    </row>
    <row r="29" spans="1:3" ht="15">
      <c r="A29" s="22"/>
      <c r="B29" s="22"/>
      <c r="C29" s="22"/>
    </row>
    <row r="30" spans="1:3" ht="15.75" customHeight="1">
      <c r="A30" s="83" t="s">
        <v>415</v>
      </c>
      <c r="B30" s="83"/>
      <c r="C30" s="83"/>
    </row>
    <row r="31" spans="1:3" ht="32.25" customHeight="1">
      <c r="A31" s="90" t="s">
        <v>549</v>
      </c>
      <c r="B31" s="91"/>
      <c r="C31" s="92"/>
    </row>
    <row r="32" spans="1:3" ht="15">
      <c r="A32" s="23"/>
      <c r="B32" s="24"/>
      <c r="C32" s="25"/>
    </row>
    <row r="33" spans="1:3" ht="15">
      <c r="A33" s="86"/>
      <c r="B33" s="87"/>
      <c r="C33" s="87"/>
    </row>
    <row r="34" ht="14.25" hidden="1"/>
    <row r="35" ht="14.25" hidden="1"/>
    <row r="36" ht="14.25" hidden="1"/>
    <row r="37" ht="14.25" hidden="1"/>
    <row r="38" ht="14.25" hidden="1"/>
  </sheetData>
  <sheetProtection sheet="1" objects="1" scenarios="1" selectLockedCells="1"/>
  <mergeCells count="5">
    <mergeCell ref="A30:C30"/>
    <mergeCell ref="A1:C1"/>
    <mergeCell ref="A33:C33"/>
    <mergeCell ref="B28:C28"/>
    <mergeCell ref="A31:C31"/>
  </mergeCells>
  <printOptions/>
  <pageMargins left="0.7" right="0.7" top="0.75" bottom="0.75" header="0.5118055555555555" footer="0.511805555555555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4:A1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6384" width="8.7109375" style="2" customWidth="1"/>
  </cols>
  <sheetData>
    <row r="4" ht="14.25">
      <c r="A4" s="72" t="s">
        <v>564</v>
      </c>
    </row>
    <row r="5" ht="14.25">
      <c r="A5" s="72" t="s">
        <v>563</v>
      </c>
    </row>
    <row r="10" ht="14.25">
      <c r="A10" s="72" t="s">
        <v>564</v>
      </c>
    </row>
    <row r="11" ht="14.25">
      <c r="A11" s="2" t="s">
        <v>565</v>
      </c>
    </row>
  </sheetData>
  <sheetProtection password="94AB" sheet="1" objects="1" scenario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E100"/>
  <sheetViews>
    <sheetView zoomScalePageLayoutView="0" workbookViewId="0" topLeftCell="A1">
      <selection activeCell="C2" sqref="C2"/>
    </sheetView>
  </sheetViews>
  <sheetFormatPr defaultColWidth="0" defaultRowHeight="12.75" zeroHeight="1"/>
  <cols>
    <col min="1" max="1" width="10.7109375" style="45" customWidth="1"/>
    <col min="2" max="2" width="25.7109375" style="46" customWidth="1"/>
    <col min="3" max="3" width="50.7109375" style="46" customWidth="1"/>
    <col min="4" max="4" width="63.7109375" style="46" customWidth="1"/>
    <col min="5" max="5" width="25.7109375" style="47" customWidth="1"/>
    <col min="6" max="255" width="0" style="48" hidden="1" customWidth="1"/>
    <col min="256" max="16384" width="14.8515625" style="48" hidden="1" customWidth="1"/>
  </cols>
  <sheetData>
    <row r="1" spans="1:5" s="30" customFormat="1" ht="24.75" customHeight="1">
      <c r="A1" s="52" t="s">
        <v>11</v>
      </c>
      <c r="B1" s="52" t="s">
        <v>12</v>
      </c>
      <c r="C1" s="52" t="s">
        <v>13</v>
      </c>
      <c r="D1" s="52" t="s">
        <v>410</v>
      </c>
      <c r="E1" s="52" t="s">
        <v>438</v>
      </c>
    </row>
    <row r="2" spans="1:5" ht="15">
      <c r="A2" s="53"/>
      <c r="B2" s="50"/>
      <c r="C2" s="55"/>
      <c r="D2" s="67"/>
      <c r="E2" s="50"/>
    </row>
    <row r="3" spans="1:5" ht="15">
      <c r="A3" s="53"/>
      <c r="B3" s="50"/>
      <c r="C3" s="55"/>
      <c r="D3" s="67"/>
      <c r="E3" s="50"/>
    </row>
    <row r="4" spans="1:5" ht="15">
      <c r="A4" s="53"/>
      <c r="B4" s="50"/>
      <c r="C4" s="55"/>
      <c r="D4" s="67"/>
      <c r="E4" s="50"/>
    </row>
    <row r="5" spans="1:5" ht="15">
      <c r="A5" s="53"/>
      <c r="B5" s="50"/>
      <c r="C5" s="55"/>
      <c r="D5" s="67"/>
      <c r="E5" s="50"/>
    </row>
    <row r="6" spans="1:5" ht="15">
      <c r="A6" s="53"/>
      <c r="B6" s="50"/>
      <c r="C6" s="55"/>
      <c r="D6" s="67"/>
      <c r="E6" s="50"/>
    </row>
    <row r="7" spans="1:5" ht="15">
      <c r="A7" s="53"/>
      <c r="B7" s="50"/>
      <c r="C7" s="55"/>
      <c r="D7" s="67"/>
      <c r="E7" s="50"/>
    </row>
    <row r="8" spans="1:5" ht="15">
      <c r="A8" s="53"/>
      <c r="B8" s="50"/>
      <c r="C8" s="55"/>
      <c r="D8" s="67"/>
      <c r="E8" s="50"/>
    </row>
    <row r="9" spans="1:5" ht="15">
      <c r="A9" s="53"/>
      <c r="B9" s="50"/>
      <c r="C9" s="55"/>
      <c r="D9" s="67"/>
      <c r="E9" s="50"/>
    </row>
    <row r="10" spans="1:5" ht="15">
      <c r="A10" s="53"/>
      <c r="B10" s="50"/>
      <c r="C10" s="55"/>
      <c r="D10" s="67"/>
      <c r="E10" s="50"/>
    </row>
    <row r="11" spans="1:5" ht="15">
      <c r="A11" s="53"/>
      <c r="B11" s="50"/>
      <c r="C11" s="55"/>
      <c r="D11" s="67"/>
      <c r="E11" s="50"/>
    </row>
    <row r="12" spans="1:5" ht="15">
      <c r="A12" s="53"/>
      <c r="B12" s="50"/>
      <c r="C12" s="55"/>
      <c r="D12" s="67"/>
      <c r="E12" s="50"/>
    </row>
    <row r="13" spans="1:5" ht="15">
      <c r="A13" s="53"/>
      <c r="B13" s="50"/>
      <c r="C13" s="55"/>
      <c r="D13" s="67"/>
      <c r="E13" s="50"/>
    </row>
    <row r="14" spans="1:5" ht="15">
      <c r="A14" s="53"/>
      <c r="B14" s="50"/>
      <c r="C14" s="55"/>
      <c r="D14" s="67"/>
      <c r="E14" s="50"/>
    </row>
    <row r="15" spans="1:5" ht="15">
      <c r="A15" s="53"/>
      <c r="B15" s="50"/>
      <c r="C15" s="55"/>
      <c r="D15" s="67"/>
      <c r="E15" s="50"/>
    </row>
    <row r="16" spans="1:5" ht="15">
      <c r="A16" s="53"/>
      <c r="B16" s="50"/>
      <c r="C16" s="55"/>
      <c r="D16" s="67"/>
      <c r="E16" s="50"/>
    </row>
    <row r="17" spans="1:5" ht="15">
      <c r="A17" s="53"/>
      <c r="B17" s="50"/>
      <c r="C17" s="55"/>
      <c r="D17" s="67"/>
      <c r="E17" s="50"/>
    </row>
    <row r="18" spans="1:5" ht="15">
      <c r="A18" s="53"/>
      <c r="B18" s="50"/>
      <c r="C18" s="55"/>
      <c r="D18" s="67"/>
      <c r="E18" s="50"/>
    </row>
    <row r="19" spans="1:5" ht="15">
      <c r="A19" s="53"/>
      <c r="B19" s="50"/>
      <c r="C19" s="55"/>
      <c r="D19" s="67"/>
      <c r="E19" s="50"/>
    </row>
    <row r="20" spans="1:5" ht="15">
      <c r="A20" s="53"/>
      <c r="B20" s="50"/>
      <c r="C20" s="55"/>
      <c r="D20" s="67"/>
      <c r="E20" s="50"/>
    </row>
    <row r="21" spans="1:5" ht="15">
      <c r="A21" s="53"/>
      <c r="B21" s="50"/>
      <c r="C21" s="55"/>
      <c r="D21" s="67"/>
      <c r="E21" s="50"/>
    </row>
    <row r="22" spans="1:5" ht="15">
      <c r="A22" s="53"/>
      <c r="B22" s="50"/>
      <c r="C22" s="55"/>
      <c r="D22" s="67"/>
      <c r="E22" s="50"/>
    </row>
    <row r="23" spans="1:5" ht="15">
      <c r="A23" s="53"/>
      <c r="B23" s="50"/>
      <c r="C23" s="55"/>
      <c r="D23" s="67"/>
      <c r="E23" s="50"/>
    </row>
    <row r="24" spans="1:5" ht="15">
      <c r="A24" s="53"/>
      <c r="B24" s="50"/>
      <c r="C24" s="55"/>
      <c r="D24" s="67"/>
      <c r="E24" s="50"/>
    </row>
    <row r="25" spans="1:5" ht="15">
      <c r="A25" s="53"/>
      <c r="B25" s="50"/>
      <c r="C25" s="55"/>
      <c r="D25" s="67"/>
      <c r="E25" s="50"/>
    </row>
    <row r="26" spans="1:5" ht="15">
      <c r="A26" s="53"/>
      <c r="B26" s="50"/>
      <c r="C26" s="55"/>
      <c r="D26" s="67"/>
      <c r="E26" s="50"/>
    </row>
    <row r="27" spans="1:5" ht="15">
      <c r="A27" s="53"/>
      <c r="B27" s="50"/>
      <c r="C27" s="55"/>
      <c r="D27" s="67"/>
      <c r="E27" s="50"/>
    </row>
    <row r="28" spans="1:5" ht="15">
      <c r="A28" s="53"/>
      <c r="B28" s="50"/>
      <c r="C28" s="55"/>
      <c r="D28" s="67"/>
      <c r="E28" s="50"/>
    </row>
    <row r="29" spans="1:5" ht="15">
      <c r="A29" s="53"/>
      <c r="B29" s="50"/>
      <c r="C29" s="55"/>
      <c r="D29" s="67"/>
      <c r="E29" s="50"/>
    </row>
    <row r="30" spans="1:5" ht="15">
      <c r="A30" s="53"/>
      <c r="B30" s="50"/>
      <c r="C30" s="55"/>
      <c r="D30" s="67"/>
      <c r="E30" s="50"/>
    </row>
    <row r="31" spans="1:5" ht="15">
      <c r="A31" s="53"/>
      <c r="B31" s="50"/>
      <c r="C31" s="55"/>
      <c r="D31" s="67"/>
      <c r="E31" s="50"/>
    </row>
    <row r="32" spans="1:5" ht="15">
      <c r="A32" s="53"/>
      <c r="B32" s="50"/>
      <c r="C32" s="55"/>
      <c r="D32" s="67"/>
      <c r="E32" s="50"/>
    </row>
    <row r="33" spans="1:5" ht="15">
      <c r="A33" s="53"/>
      <c r="B33" s="50"/>
      <c r="C33" s="55"/>
      <c r="D33" s="67"/>
      <c r="E33" s="50"/>
    </row>
    <row r="34" spans="1:5" ht="15">
      <c r="A34" s="53"/>
      <c r="B34" s="50"/>
      <c r="C34" s="55"/>
      <c r="D34" s="67"/>
      <c r="E34" s="50"/>
    </row>
    <row r="35" spans="1:5" ht="15">
      <c r="A35" s="53"/>
      <c r="B35" s="50"/>
      <c r="C35" s="55"/>
      <c r="D35" s="67"/>
      <c r="E35" s="50"/>
    </row>
    <row r="36" spans="1:5" ht="15">
      <c r="A36" s="53"/>
      <c r="B36" s="50"/>
      <c r="C36" s="55"/>
      <c r="D36" s="67"/>
      <c r="E36" s="50"/>
    </row>
    <row r="37" spans="1:5" ht="15">
      <c r="A37" s="53"/>
      <c r="B37" s="50"/>
      <c r="C37" s="55"/>
      <c r="D37" s="67"/>
      <c r="E37" s="50"/>
    </row>
    <row r="38" spans="1:5" ht="15">
      <c r="A38" s="53"/>
      <c r="B38" s="50"/>
      <c r="C38" s="55"/>
      <c r="D38" s="67"/>
      <c r="E38" s="50"/>
    </row>
    <row r="39" spans="1:5" ht="15">
      <c r="A39" s="53"/>
      <c r="B39" s="50"/>
      <c r="C39" s="55"/>
      <c r="D39" s="67"/>
      <c r="E39" s="50"/>
    </row>
    <row r="40" spans="1:5" ht="15">
      <c r="A40" s="53"/>
      <c r="B40" s="50"/>
      <c r="C40" s="55"/>
      <c r="D40" s="67"/>
      <c r="E40" s="50"/>
    </row>
    <row r="41" spans="1:5" ht="15">
      <c r="A41" s="53"/>
      <c r="B41" s="50"/>
      <c r="C41" s="55"/>
      <c r="D41" s="67"/>
      <c r="E41" s="50"/>
    </row>
    <row r="42" spans="1:5" ht="15">
      <c r="A42" s="53"/>
      <c r="B42" s="50"/>
      <c r="C42" s="55"/>
      <c r="D42" s="67"/>
      <c r="E42" s="50"/>
    </row>
    <row r="43" spans="1:5" ht="15">
      <c r="A43" s="53"/>
      <c r="B43" s="50"/>
      <c r="C43" s="55"/>
      <c r="D43" s="67"/>
      <c r="E43" s="50"/>
    </row>
    <row r="44" spans="1:5" ht="15">
      <c r="A44" s="53"/>
      <c r="B44" s="50"/>
      <c r="C44" s="55"/>
      <c r="D44" s="67"/>
      <c r="E44" s="50"/>
    </row>
    <row r="45" spans="1:5" ht="15">
      <c r="A45" s="53"/>
      <c r="B45" s="50"/>
      <c r="C45" s="55"/>
      <c r="D45" s="67"/>
      <c r="E45" s="50"/>
    </row>
    <row r="46" spans="1:5" ht="15">
      <c r="A46" s="53"/>
      <c r="B46" s="50"/>
      <c r="C46" s="55"/>
      <c r="D46" s="67"/>
      <c r="E46" s="50"/>
    </row>
    <row r="47" spans="1:5" ht="15">
      <c r="A47" s="53"/>
      <c r="B47" s="50"/>
      <c r="C47" s="55"/>
      <c r="D47" s="67"/>
      <c r="E47" s="50"/>
    </row>
    <row r="48" spans="1:5" ht="15">
      <c r="A48" s="53"/>
      <c r="B48" s="50"/>
      <c r="C48" s="55"/>
      <c r="D48" s="67"/>
      <c r="E48" s="50"/>
    </row>
    <row r="49" spans="1:5" ht="15">
      <c r="A49" s="53"/>
      <c r="B49" s="50"/>
      <c r="C49" s="55"/>
      <c r="D49" s="67"/>
      <c r="E49" s="50"/>
    </row>
    <row r="50" spans="1:5" ht="15">
      <c r="A50" s="53"/>
      <c r="B50" s="50"/>
      <c r="C50" s="55"/>
      <c r="D50" s="67"/>
      <c r="E50" s="50"/>
    </row>
    <row r="51" spans="1:5" ht="15">
      <c r="A51" s="53"/>
      <c r="B51" s="50"/>
      <c r="C51" s="55"/>
      <c r="D51" s="67"/>
      <c r="E51" s="50"/>
    </row>
    <row r="52" spans="1:5" ht="15">
      <c r="A52" s="53"/>
      <c r="B52" s="50"/>
      <c r="C52" s="55"/>
      <c r="D52" s="67"/>
      <c r="E52" s="50"/>
    </row>
    <row r="53" spans="1:5" ht="15">
      <c r="A53" s="53"/>
      <c r="B53" s="50"/>
      <c r="C53" s="55"/>
      <c r="D53" s="67"/>
      <c r="E53" s="50"/>
    </row>
    <row r="54" spans="1:5" ht="15">
      <c r="A54" s="53"/>
      <c r="B54" s="50"/>
      <c r="C54" s="55"/>
      <c r="D54" s="67"/>
      <c r="E54" s="50"/>
    </row>
    <row r="55" spans="1:5" ht="15">
      <c r="A55" s="53"/>
      <c r="B55" s="50"/>
      <c r="C55" s="55"/>
      <c r="D55" s="67"/>
      <c r="E55" s="50"/>
    </row>
    <row r="56" spans="1:5" ht="15">
      <c r="A56" s="53"/>
      <c r="B56" s="50"/>
      <c r="C56" s="55"/>
      <c r="D56" s="67"/>
      <c r="E56" s="50"/>
    </row>
    <row r="57" spans="1:5" ht="15">
      <c r="A57" s="53"/>
      <c r="B57" s="50"/>
      <c r="C57" s="55"/>
      <c r="D57" s="67"/>
      <c r="E57" s="50"/>
    </row>
    <row r="58" spans="1:5" ht="15">
      <c r="A58" s="53"/>
      <c r="B58" s="50"/>
      <c r="C58" s="55"/>
      <c r="D58" s="67"/>
      <c r="E58" s="50"/>
    </row>
    <row r="59" spans="1:5" ht="15">
      <c r="A59" s="53"/>
      <c r="B59" s="50"/>
      <c r="C59" s="55"/>
      <c r="D59" s="67"/>
      <c r="E59" s="50"/>
    </row>
    <row r="60" spans="1:5" ht="15">
      <c r="A60" s="53"/>
      <c r="B60" s="50"/>
      <c r="C60" s="55"/>
      <c r="D60" s="67"/>
      <c r="E60" s="50"/>
    </row>
    <row r="61" spans="1:5" ht="15">
      <c r="A61" s="53"/>
      <c r="B61" s="50"/>
      <c r="C61" s="55"/>
      <c r="D61" s="67"/>
      <c r="E61" s="50"/>
    </row>
    <row r="62" spans="1:5" ht="15">
      <c r="A62" s="53"/>
      <c r="B62" s="50"/>
      <c r="C62" s="55"/>
      <c r="D62" s="67"/>
      <c r="E62" s="50"/>
    </row>
    <row r="63" spans="1:5" ht="15">
      <c r="A63" s="53"/>
      <c r="B63" s="50"/>
      <c r="C63" s="55"/>
      <c r="D63" s="67"/>
      <c r="E63" s="50"/>
    </row>
    <row r="64" spans="1:5" ht="15">
      <c r="A64" s="53"/>
      <c r="B64" s="50"/>
      <c r="C64" s="55"/>
      <c r="D64" s="67"/>
      <c r="E64" s="50"/>
    </row>
    <row r="65" spans="1:5" ht="15">
      <c r="A65" s="53"/>
      <c r="B65" s="50"/>
      <c r="C65" s="55"/>
      <c r="D65" s="67"/>
      <c r="E65" s="50"/>
    </row>
    <row r="66" spans="1:5" ht="15">
      <c r="A66" s="53"/>
      <c r="B66" s="50"/>
      <c r="C66" s="55"/>
      <c r="D66" s="67"/>
      <c r="E66" s="50"/>
    </row>
    <row r="67" spans="1:5" ht="15">
      <c r="A67" s="53"/>
      <c r="B67" s="50"/>
      <c r="C67" s="55"/>
      <c r="D67" s="67"/>
      <c r="E67" s="50"/>
    </row>
    <row r="68" spans="1:5" ht="15">
      <c r="A68" s="53"/>
      <c r="B68" s="50"/>
      <c r="C68" s="55"/>
      <c r="D68" s="67"/>
      <c r="E68" s="50"/>
    </row>
    <row r="69" spans="1:5" ht="15">
      <c r="A69" s="53"/>
      <c r="B69" s="50"/>
      <c r="C69" s="55"/>
      <c r="D69" s="67"/>
      <c r="E69" s="50"/>
    </row>
    <row r="70" spans="1:5" ht="15">
      <c r="A70" s="53"/>
      <c r="B70" s="50"/>
      <c r="C70" s="55"/>
      <c r="D70" s="67"/>
      <c r="E70" s="50"/>
    </row>
    <row r="71" spans="1:5" ht="15">
      <c r="A71" s="53"/>
      <c r="B71" s="50"/>
      <c r="C71" s="55"/>
      <c r="D71" s="67"/>
      <c r="E71" s="50"/>
    </row>
    <row r="72" spans="1:5" ht="15">
      <c r="A72" s="53"/>
      <c r="B72" s="50"/>
      <c r="C72" s="55"/>
      <c r="D72" s="67"/>
      <c r="E72" s="50"/>
    </row>
    <row r="73" spans="1:5" ht="15">
      <c r="A73" s="53"/>
      <c r="B73" s="50"/>
      <c r="C73" s="55"/>
      <c r="D73" s="67"/>
      <c r="E73" s="50"/>
    </row>
    <row r="74" spans="1:5" ht="15">
      <c r="A74" s="53"/>
      <c r="B74" s="50"/>
      <c r="C74" s="55"/>
      <c r="D74" s="67"/>
      <c r="E74" s="50"/>
    </row>
    <row r="75" spans="1:5" ht="15">
      <c r="A75" s="53"/>
      <c r="B75" s="50"/>
      <c r="C75" s="55"/>
      <c r="D75" s="67"/>
      <c r="E75" s="50"/>
    </row>
    <row r="76" spans="1:5" ht="15">
      <c r="A76" s="53"/>
      <c r="B76" s="50"/>
      <c r="C76" s="55"/>
      <c r="D76" s="67"/>
      <c r="E76" s="50"/>
    </row>
    <row r="77" spans="1:5" ht="15">
      <c r="A77" s="53"/>
      <c r="B77" s="50"/>
      <c r="C77" s="55"/>
      <c r="D77" s="67"/>
      <c r="E77" s="50"/>
    </row>
    <row r="78" spans="1:5" ht="15">
      <c r="A78" s="53"/>
      <c r="B78" s="50"/>
      <c r="C78" s="55"/>
      <c r="D78" s="67"/>
      <c r="E78" s="50"/>
    </row>
    <row r="79" spans="1:5" ht="15">
      <c r="A79" s="53"/>
      <c r="B79" s="50"/>
      <c r="C79" s="55"/>
      <c r="D79" s="67"/>
      <c r="E79" s="50"/>
    </row>
    <row r="80" spans="1:5" ht="15">
      <c r="A80" s="53"/>
      <c r="B80" s="50"/>
      <c r="C80" s="55"/>
      <c r="D80" s="67"/>
      <c r="E80" s="50"/>
    </row>
    <row r="81" spans="1:5" ht="15">
      <c r="A81" s="53"/>
      <c r="B81" s="50"/>
      <c r="C81" s="55"/>
      <c r="D81" s="67"/>
      <c r="E81" s="50"/>
    </row>
    <row r="82" spans="1:5" ht="15">
      <c r="A82" s="53"/>
      <c r="B82" s="50"/>
      <c r="C82" s="55"/>
      <c r="D82" s="67"/>
      <c r="E82" s="50"/>
    </row>
    <row r="83" spans="1:5" ht="15">
      <c r="A83" s="53"/>
      <c r="B83" s="50"/>
      <c r="C83" s="55"/>
      <c r="D83" s="67"/>
      <c r="E83" s="50"/>
    </row>
    <row r="84" spans="1:5" ht="15">
      <c r="A84" s="53"/>
      <c r="B84" s="50"/>
      <c r="C84" s="55"/>
      <c r="D84" s="67"/>
      <c r="E84" s="50"/>
    </row>
    <row r="85" spans="1:5" ht="15">
      <c r="A85" s="53"/>
      <c r="B85" s="50"/>
      <c r="C85" s="55"/>
      <c r="D85" s="67"/>
      <c r="E85" s="50"/>
    </row>
    <row r="86" spans="1:5" ht="15">
      <c r="A86" s="53"/>
      <c r="B86" s="50"/>
      <c r="C86" s="55"/>
      <c r="D86" s="67"/>
      <c r="E86" s="50"/>
    </row>
    <row r="87" spans="1:5" ht="15">
      <c r="A87" s="53"/>
      <c r="B87" s="50"/>
      <c r="C87" s="55"/>
      <c r="D87" s="67"/>
      <c r="E87" s="50"/>
    </row>
    <row r="88" spans="1:5" ht="15">
      <c r="A88" s="53"/>
      <c r="B88" s="50"/>
      <c r="C88" s="55"/>
      <c r="D88" s="67"/>
      <c r="E88" s="50"/>
    </row>
    <row r="89" spans="1:5" ht="15">
      <c r="A89" s="53"/>
      <c r="B89" s="50"/>
      <c r="C89" s="55"/>
      <c r="D89" s="67"/>
      <c r="E89" s="50"/>
    </row>
    <row r="90" spans="1:5" ht="15">
      <c r="A90" s="53"/>
      <c r="B90" s="50"/>
      <c r="C90" s="55"/>
      <c r="D90" s="67"/>
      <c r="E90" s="50"/>
    </row>
    <row r="91" spans="1:5" ht="15">
      <c r="A91" s="53"/>
      <c r="B91" s="50"/>
      <c r="C91" s="55"/>
      <c r="D91" s="67"/>
      <c r="E91" s="50"/>
    </row>
    <row r="92" spans="1:5" ht="15">
      <c r="A92" s="53"/>
      <c r="B92" s="50"/>
      <c r="C92" s="55"/>
      <c r="D92" s="67"/>
      <c r="E92" s="50"/>
    </row>
    <row r="93" spans="1:5" ht="15">
      <c r="A93" s="53"/>
      <c r="B93" s="50"/>
      <c r="C93" s="55"/>
      <c r="D93" s="67"/>
      <c r="E93" s="50"/>
    </row>
    <row r="94" spans="1:5" ht="15">
      <c r="A94" s="53"/>
      <c r="B94" s="50"/>
      <c r="C94" s="55"/>
      <c r="D94" s="67"/>
      <c r="E94" s="50"/>
    </row>
    <row r="95" spans="1:5" ht="15">
      <c r="A95" s="53"/>
      <c r="B95" s="50"/>
      <c r="C95" s="55"/>
      <c r="D95" s="67"/>
      <c r="E95" s="50"/>
    </row>
    <row r="96" spans="1:5" ht="15">
      <c r="A96" s="53"/>
      <c r="B96" s="50"/>
      <c r="C96" s="55"/>
      <c r="D96" s="67"/>
      <c r="E96" s="50"/>
    </row>
    <row r="97" spans="1:5" ht="15">
      <c r="A97" s="53"/>
      <c r="B97" s="50"/>
      <c r="C97" s="55"/>
      <c r="D97" s="67"/>
      <c r="E97" s="50"/>
    </row>
    <row r="98" spans="1:5" ht="15">
      <c r="A98" s="53"/>
      <c r="B98" s="50"/>
      <c r="C98" s="55"/>
      <c r="D98" s="67"/>
      <c r="E98" s="50"/>
    </row>
    <row r="99" spans="1:5" ht="15">
      <c r="A99" s="53"/>
      <c r="B99" s="50"/>
      <c r="C99" s="55"/>
      <c r="D99" s="67"/>
      <c r="E99" s="50"/>
    </row>
    <row r="100" spans="1:5" ht="15">
      <c r="A100" s="53"/>
      <c r="B100" s="50"/>
      <c r="C100" s="55"/>
      <c r="D100" s="67"/>
      <c r="E100" s="50"/>
    </row>
  </sheetData>
  <sheetProtection password="94AB" sheet="1" objects="1" scenario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565"/>
  <sheetViews>
    <sheetView zoomScalePageLayoutView="0" workbookViewId="0" topLeftCell="A12">
      <selection activeCell="B31" sqref="B31"/>
    </sheetView>
  </sheetViews>
  <sheetFormatPr defaultColWidth="9.140625" defaultRowHeight="12.75"/>
  <cols>
    <col min="1" max="1" width="13.28125" style="3" customWidth="1"/>
    <col min="2" max="2" width="17.140625" style="3" customWidth="1"/>
    <col min="3" max="11" width="13.28125" style="3" customWidth="1"/>
    <col min="12" max="16384" width="8.7109375" style="2" customWidth="1"/>
  </cols>
  <sheetData>
    <row r="1" spans="1:10" ht="33">
      <c r="A1" s="3" t="s">
        <v>16</v>
      </c>
      <c r="B1" s="9" t="s">
        <v>405</v>
      </c>
      <c r="C1" s="3" t="s">
        <v>17</v>
      </c>
      <c r="D1" s="3" t="s">
        <v>18</v>
      </c>
      <c r="E1" s="4" t="s">
        <v>19</v>
      </c>
      <c r="F1" s="4" t="s">
        <v>14</v>
      </c>
      <c r="G1" s="4" t="s">
        <v>20</v>
      </c>
      <c r="H1" s="4" t="s">
        <v>15</v>
      </c>
      <c r="I1" s="5" t="s">
        <v>21</v>
      </c>
      <c r="J1" s="5" t="s">
        <v>22</v>
      </c>
    </row>
    <row r="2" spans="1:11" ht="16.5">
      <c r="A2" s="3" t="s">
        <v>23</v>
      </c>
      <c r="B2" s="3" t="s">
        <v>406</v>
      </c>
      <c r="C2" s="3" t="s">
        <v>24</v>
      </c>
      <c r="D2" s="3" t="s">
        <v>25</v>
      </c>
      <c r="E2" s="3">
        <v>35</v>
      </c>
      <c r="F2" s="3" t="s">
        <v>26</v>
      </c>
      <c r="G2" s="3">
        <v>357</v>
      </c>
      <c r="H2" s="3" t="s">
        <v>27</v>
      </c>
      <c r="I2" s="3">
        <v>35</v>
      </c>
      <c r="J2" s="2" t="s">
        <v>27</v>
      </c>
      <c r="K2" s="2"/>
    </row>
    <row r="3" spans="1:11" ht="16.5">
      <c r="A3" s="3" t="s">
        <v>29</v>
      </c>
      <c r="B3" s="3" t="s">
        <v>407</v>
      </c>
      <c r="C3" s="3" t="s">
        <v>30</v>
      </c>
      <c r="D3" s="3" t="s">
        <v>31</v>
      </c>
      <c r="E3" s="3">
        <v>43</v>
      </c>
      <c r="F3" s="3" t="s">
        <v>32</v>
      </c>
      <c r="G3" s="3">
        <v>362</v>
      </c>
      <c r="H3" s="3" t="s">
        <v>33</v>
      </c>
      <c r="I3" s="3">
        <v>35</v>
      </c>
      <c r="J3" s="2" t="s">
        <v>33</v>
      </c>
      <c r="K3" s="2"/>
    </row>
    <row r="4" spans="5:11" ht="16.5">
      <c r="E4" s="3">
        <v>19</v>
      </c>
      <c r="F4" s="3" t="s">
        <v>34</v>
      </c>
      <c r="G4" s="3">
        <v>361</v>
      </c>
      <c r="H4" s="3" t="s">
        <v>35</v>
      </c>
      <c r="I4" s="3">
        <v>35</v>
      </c>
      <c r="J4" s="2" t="s">
        <v>35</v>
      </c>
      <c r="K4" s="2"/>
    </row>
    <row r="5" spans="5:11" ht="16.5">
      <c r="E5" s="3">
        <v>6</v>
      </c>
      <c r="F5" s="3" t="s">
        <v>36</v>
      </c>
      <c r="G5" s="3">
        <v>359</v>
      </c>
      <c r="H5" s="3" t="s">
        <v>37</v>
      </c>
      <c r="I5" s="3">
        <v>35</v>
      </c>
      <c r="J5" s="2" t="s">
        <v>37</v>
      </c>
      <c r="K5" s="2"/>
    </row>
    <row r="6" spans="1:11" ht="16.5">
      <c r="A6" s="3" t="s">
        <v>416</v>
      </c>
      <c r="B6" s="3" t="s">
        <v>417</v>
      </c>
      <c r="C6" s="3" t="s">
        <v>422</v>
      </c>
      <c r="D6" s="3" t="s">
        <v>427</v>
      </c>
      <c r="E6" s="3">
        <v>5</v>
      </c>
      <c r="F6" s="3" t="s">
        <v>38</v>
      </c>
      <c r="G6" s="3">
        <v>358</v>
      </c>
      <c r="H6" s="3" t="s">
        <v>39</v>
      </c>
      <c r="I6" s="3">
        <v>35</v>
      </c>
      <c r="J6" s="2" t="s">
        <v>39</v>
      </c>
      <c r="K6" s="2"/>
    </row>
    <row r="7" spans="1:11" ht="16.5">
      <c r="A7" s="44" t="s">
        <v>447</v>
      </c>
      <c r="B7" s="44" t="s">
        <v>418</v>
      </c>
      <c r="C7" s="44" t="s">
        <v>423</v>
      </c>
      <c r="D7" s="44" t="s">
        <v>428</v>
      </c>
      <c r="E7" s="3">
        <v>3</v>
      </c>
      <c r="F7" s="3" t="s">
        <v>40</v>
      </c>
      <c r="G7" s="3">
        <v>360</v>
      </c>
      <c r="H7" s="3" t="s">
        <v>41</v>
      </c>
      <c r="I7" s="3">
        <v>35</v>
      </c>
      <c r="J7" s="2" t="s">
        <v>41</v>
      </c>
      <c r="K7" s="2"/>
    </row>
    <row r="8" spans="1:11" ht="16.5">
      <c r="A8" s="44" t="s">
        <v>448</v>
      </c>
      <c r="B8" s="44" t="s">
        <v>419</v>
      </c>
      <c r="C8" s="44" t="s">
        <v>424</v>
      </c>
      <c r="D8" s="44" t="s">
        <v>429</v>
      </c>
      <c r="E8" s="3">
        <v>9</v>
      </c>
      <c r="F8" s="3" t="s">
        <v>42</v>
      </c>
      <c r="G8" s="3">
        <v>354</v>
      </c>
      <c r="H8" s="3" t="s">
        <v>28</v>
      </c>
      <c r="I8" s="3">
        <v>35</v>
      </c>
      <c r="J8" s="2" t="s">
        <v>28</v>
      </c>
      <c r="K8" s="2"/>
    </row>
    <row r="9" spans="1:11" ht="16.5">
      <c r="A9" s="44" t="s">
        <v>449</v>
      </c>
      <c r="B9" s="44" t="s">
        <v>420</v>
      </c>
      <c r="C9" s="44" t="s">
        <v>425</v>
      </c>
      <c r="D9" s="44" t="s">
        <v>430</v>
      </c>
      <c r="E9" s="3">
        <v>32</v>
      </c>
      <c r="F9" s="3" t="s">
        <v>43</v>
      </c>
      <c r="G9" s="3">
        <v>355</v>
      </c>
      <c r="H9" s="3" t="s">
        <v>44</v>
      </c>
      <c r="I9" s="3">
        <v>35</v>
      </c>
      <c r="J9" s="2" t="s">
        <v>44</v>
      </c>
      <c r="K9" s="2"/>
    </row>
    <row r="10" spans="1:11" ht="16.5">
      <c r="A10" s="44" t="s">
        <v>450</v>
      </c>
      <c r="B10" s="44" t="s">
        <v>421</v>
      </c>
      <c r="C10" s="44" t="s">
        <v>426</v>
      </c>
      <c r="D10" s="44" t="s">
        <v>431</v>
      </c>
      <c r="E10" s="3">
        <v>30</v>
      </c>
      <c r="F10" s="3" t="s">
        <v>45</v>
      </c>
      <c r="G10" s="3">
        <v>356</v>
      </c>
      <c r="H10" s="3" t="s">
        <v>46</v>
      </c>
      <c r="I10" s="3">
        <v>35</v>
      </c>
      <c r="J10" s="2" t="s">
        <v>46</v>
      </c>
      <c r="K10" s="2"/>
    </row>
    <row r="11" spans="2:11" ht="16.5">
      <c r="B11" s="6"/>
      <c r="E11" s="3">
        <v>16</v>
      </c>
      <c r="F11" s="3" t="s">
        <v>47</v>
      </c>
      <c r="G11" s="3">
        <v>814</v>
      </c>
      <c r="H11" s="3" t="s">
        <v>48</v>
      </c>
      <c r="I11" s="3">
        <v>43</v>
      </c>
      <c r="J11" s="2"/>
      <c r="K11" s="2"/>
    </row>
    <row r="12" spans="1:11" ht="16.5">
      <c r="A12" s="3" t="s">
        <v>432</v>
      </c>
      <c r="E12" s="3">
        <v>51</v>
      </c>
      <c r="F12" s="3" t="s">
        <v>49</v>
      </c>
      <c r="G12" s="3">
        <v>382</v>
      </c>
      <c r="H12" s="3" t="s">
        <v>50</v>
      </c>
      <c r="I12" s="3">
        <v>43</v>
      </c>
      <c r="J12" s="2"/>
      <c r="K12" s="2"/>
    </row>
    <row r="13" spans="1:11" ht="16.5">
      <c r="A13" s="3">
        <v>2007</v>
      </c>
      <c r="E13" s="3">
        <v>11</v>
      </c>
      <c r="F13" s="3" t="s">
        <v>51</v>
      </c>
      <c r="G13" s="3">
        <v>381</v>
      </c>
      <c r="H13" s="3" t="s">
        <v>28</v>
      </c>
      <c r="I13" s="3">
        <v>43</v>
      </c>
      <c r="J13" s="2"/>
      <c r="K13" s="2"/>
    </row>
    <row r="14" spans="1:11" ht="16.5">
      <c r="A14" s="3">
        <v>2008</v>
      </c>
      <c r="E14" s="3">
        <v>7</v>
      </c>
      <c r="F14" s="3" t="s">
        <v>52</v>
      </c>
      <c r="G14" s="3">
        <v>329</v>
      </c>
      <c r="H14" s="3" t="s">
        <v>53</v>
      </c>
      <c r="I14" s="3">
        <v>19</v>
      </c>
      <c r="J14" s="2"/>
      <c r="K14" s="2"/>
    </row>
    <row r="15" spans="1:11" ht="16.5">
      <c r="A15" s="3">
        <v>2009</v>
      </c>
      <c r="E15" s="3">
        <v>23</v>
      </c>
      <c r="F15" s="3" t="s">
        <v>54</v>
      </c>
      <c r="G15" s="3">
        <v>327</v>
      </c>
      <c r="H15" s="3" t="s">
        <v>28</v>
      </c>
      <c r="I15" s="3">
        <v>19</v>
      </c>
      <c r="J15" s="2"/>
      <c r="K15" s="2"/>
    </row>
    <row r="16" spans="1:11" ht="16.5">
      <c r="A16" s="3">
        <v>2010</v>
      </c>
      <c r="E16" s="3">
        <v>25</v>
      </c>
      <c r="F16" s="3" t="s">
        <v>55</v>
      </c>
      <c r="G16" s="3">
        <v>330</v>
      </c>
      <c r="H16" s="3" t="s">
        <v>56</v>
      </c>
      <c r="I16" s="3">
        <v>19</v>
      </c>
      <c r="J16" s="2"/>
      <c r="K16" s="2"/>
    </row>
    <row r="17" spans="1:11" ht="16.5">
      <c r="A17" s="3">
        <v>2011</v>
      </c>
      <c r="E17" s="3">
        <v>59</v>
      </c>
      <c r="F17" s="3" t="s">
        <v>57</v>
      </c>
      <c r="G17" s="3">
        <v>328</v>
      </c>
      <c r="H17" s="3" t="s">
        <v>58</v>
      </c>
      <c r="I17" s="3">
        <v>19</v>
      </c>
      <c r="J17" s="2"/>
      <c r="K17" s="2"/>
    </row>
    <row r="18" spans="1:11" ht="16.5">
      <c r="A18" s="3">
        <v>2012</v>
      </c>
      <c r="E18" s="3">
        <v>63</v>
      </c>
      <c r="F18" s="3" t="s">
        <v>59</v>
      </c>
      <c r="G18" s="3">
        <v>230</v>
      </c>
      <c r="H18" s="3" t="s">
        <v>60</v>
      </c>
      <c r="I18" s="3">
        <v>6</v>
      </c>
      <c r="J18" s="2"/>
      <c r="K18" s="2"/>
    </row>
    <row r="19" spans="1:11" ht="16.5">
      <c r="A19" s="3">
        <v>2013</v>
      </c>
      <c r="E19" s="3">
        <v>20</v>
      </c>
      <c r="F19" s="3" t="s">
        <v>61</v>
      </c>
      <c r="G19" s="3">
        <v>227</v>
      </c>
      <c r="H19" s="3" t="s">
        <v>39</v>
      </c>
      <c r="I19" s="3">
        <v>6</v>
      </c>
      <c r="J19" s="2"/>
      <c r="K19" s="2"/>
    </row>
    <row r="20" spans="1:11" ht="16.5">
      <c r="A20" s="3">
        <v>2014</v>
      </c>
      <c r="E20" s="3">
        <v>49</v>
      </c>
      <c r="F20" s="3" t="s">
        <v>62</v>
      </c>
      <c r="G20" s="3">
        <v>224</v>
      </c>
      <c r="H20" s="3" t="s">
        <v>63</v>
      </c>
      <c r="I20" s="3">
        <v>6</v>
      </c>
      <c r="J20" s="2"/>
      <c r="K20" s="2"/>
    </row>
    <row r="21" spans="1:11" ht="16.5">
      <c r="A21" s="3">
        <v>2015</v>
      </c>
      <c r="E21" s="3">
        <v>68</v>
      </c>
      <c r="F21" s="3" t="s">
        <v>64</v>
      </c>
      <c r="G21" s="3">
        <v>225</v>
      </c>
      <c r="H21" s="3" t="s">
        <v>65</v>
      </c>
      <c r="I21" s="3">
        <v>6</v>
      </c>
      <c r="J21" s="2"/>
      <c r="K21" s="2"/>
    </row>
    <row r="22" spans="1:11" ht="16.5">
      <c r="A22" s="3">
        <v>2016</v>
      </c>
      <c r="E22" s="3">
        <v>70</v>
      </c>
      <c r="F22" s="3" t="s">
        <v>66</v>
      </c>
      <c r="G22" s="3">
        <v>222</v>
      </c>
      <c r="H22" s="3" t="s">
        <v>28</v>
      </c>
      <c r="I22" s="3">
        <v>6</v>
      </c>
      <c r="J22" s="2"/>
      <c r="K22" s="2"/>
    </row>
    <row r="23" spans="1:11" ht="16.5">
      <c r="A23" s="3">
        <v>2017</v>
      </c>
      <c r="E23" s="3">
        <v>60</v>
      </c>
      <c r="F23" s="3" t="s">
        <v>67</v>
      </c>
      <c r="G23" s="3">
        <v>223</v>
      </c>
      <c r="H23" s="3" t="s">
        <v>68</v>
      </c>
      <c r="I23" s="3">
        <v>6</v>
      </c>
      <c r="J23" s="2"/>
      <c r="K23" s="2"/>
    </row>
    <row r="24" spans="1:11" ht="16.5">
      <c r="A24" s="3">
        <v>2018</v>
      </c>
      <c r="B24" s="3">
        <v>2</v>
      </c>
      <c r="E24" s="3">
        <v>53</v>
      </c>
      <c r="F24" s="3" t="s">
        <v>69</v>
      </c>
      <c r="G24" s="3">
        <v>226</v>
      </c>
      <c r="H24" s="3" t="s">
        <v>70</v>
      </c>
      <c r="I24" s="3">
        <v>6</v>
      </c>
      <c r="J24" s="2"/>
      <c r="K24" s="2"/>
    </row>
    <row r="25" spans="1:11" ht="16.5">
      <c r="A25" s="3">
        <v>2019</v>
      </c>
      <c r="B25" s="3">
        <v>12</v>
      </c>
      <c r="E25" s="3">
        <v>74</v>
      </c>
      <c r="F25" s="3" t="s">
        <v>71</v>
      </c>
      <c r="G25" s="3">
        <v>228</v>
      </c>
      <c r="H25" s="3" t="s">
        <v>72</v>
      </c>
      <c r="I25" s="3">
        <v>6</v>
      </c>
      <c r="J25" s="2"/>
      <c r="K25" s="2"/>
    </row>
    <row r="26" spans="1:11" ht="16.5">
      <c r="A26" s="3">
        <v>2020</v>
      </c>
      <c r="B26" s="3">
        <v>8</v>
      </c>
      <c r="E26" s="3">
        <v>42</v>
      </c>
      <c r="F26" s="3" t="s">
        <v>73</v>
      </c>
      <c r="G26" s="3">
        <v>229</v>
      </c>
      <c r="H26" s="3" t="s">
        <v>74</v>
      </c>
      <c r="I26" s="3">
        <v>6</v>
      </c>
      <c r="J26" s="2"/>
      <c r="K26" s="2"/>
    </row>
    <row r="27" spans="2:11" ht="16.5">
      <c r="B27" s="3" t="s">
        <v>551</v>
      </c>
      <c r="E27" s="3">
        <v>55</v>
      </c>
      <c r="F27" s="3" t="s">
        <v>75</v>
      </c>
      <c r="G27" s="3">
        <v>220</v>
      </c>
      <c r="H27" s="3" t="s">
        <v>28</v>
      </c>
      <c r="I27" s="3">
        <v>5</v>
      </c>
      <c r="J27" s="2"/>
      <c r="K27" s="2"/>
    </row>
    <row r="28" spans="2:11" ht="16.5">
      <c r="B28" s="3" t="s">
        <v>552</v>
      </c>
      <c r="E28" s="3">
        <v>72</v>
      </c>
      <c r="F28" s="3" t="s">
        <v>76</v>
      </c>
      <c r="G28" s="3">
        <v>221</v>
      </c>
      <c r="H28" s="3" t="s">
        <v>27</v>
      </c>
      <c r="I28" s="3">
        <v>5</v>
      </c>
      <c r="J28" s="2"/>
      <c r="K28" s="2"/>
    </row>
    <row r="29" spans="5:11" ht="16.5">
      <c r="E29" s="3">
        <v>17</v>
      </c>
      <c r="F29" s="3" t="s">
        <v>77</v>
      </c>
      <c r="G29" s="3">
        <v>219</v>
      </c>
      <c r="H29" s="3" t="s">
        <v>78</v>
      </c>
      <c r="I29" s="3">
        <v>3</v>
      </c>
      <c r="K29" s="2"/>
    </row>
    <row r="30" spans="2:11" ht="16.5">
      <c r="B30" s="3" t="s">
        <v>553</v>
      </c>
      <c r="E30" s="3">
        <v>8</v>
      </c>
      <c r="F30" s="3" t="s">
        <v>79</v>
      </c>
      <c r="G30" s="3">
        <v>148</v>
      </c>
      <c r="H30" s="3" t="s">
        <v>80</v>
      </c>
      <c r="I30" s="3">
        <v>3</v>
      </c>
      <c r="K30" s="2"/>
    </row>
    <row r="31" spans="2:11" ht="16.5">
      <c r="B31" s="3" t="s">
        <v>399</v>
      </c>
      <c r="E31" s="3">
        <v>339</v>
      </c>
      <c r="F31" s="3" t="s">
        <v>81</v>
      </c>
      <c r="G31" s="3">
        <v>176</v>
      </c>
      <c r="H31" s="3" t="s">
        <v>82</v>
      </c>
      <c r="I31" s="3">
        <v>3</v>
      </c>
      <c r="K31" s="2"/>
    </row>
    <row r="32" spans="5:11" ht="16.5">
      <c r="E32" s="3">
        <v>39</v>
      </c>
      <c r="F32" s="3" t="s">
        <v>83</v>
      </c>
      <c r="G32" s="3">
        <v>179</v>
      </c>
      <c r="H32" s="3" t="s">
        <v>84</v>
      </c>
      <c r="I32" s="3">
        <v>3</v>
      </c>
      <c r="K32" s="2"/>
    </row>
    <row r="33" spans="5:11" ht="16.5">
      <c r="E33" s="3">
        <v>57</v>
      </c>
      <c r="F33" s="3" t="s">
        <v>85</v>
      </c>
      <c r="G33" s="3">
        <v>203</v>
      </c>
      <c r="H33" s="3" t="s">
        <v>86</v>
      </c>
      <c r="I33" s="3">
        <v>3</v>
      </c>
      <c r="K33" s="2"/>
    </row>
    <row r="34" spans="5:11" ht="16.5">
      <c r="E34" s="3">
        <v>66</v>
      </c>
      <c r="F34" s="3" t="s">
        <v>87</v>
      </c>
      <c r="G34" s="3">
        <v>199</v>
      </c>
      <c r="H34" s="3" t="s">
        <v>88</v>
      </c>
      <c r="I34" s="3">
        <v>3</v>
      </c>
      <c r="K34" s="2"/>
    </row>
    <row r="35" spans="5:11" ht="14.25">
      <c r="E35" s="3">
        <v>1</v>
      </c>
      <c r="F35" s="3" t="s">
        <v>89</v>
      </c>
      <c r="G35" s="3">
        <v>195</v>
      </c>
      <c r="H35" s="3" t="s">
        <v>90</v>
      </c>
      <c r="I35" s="3">
        <v>3</v>
      </c>
      <c r="K35" s="2"/>
    </row>
    <row r="36" spans="5:11" ht="14.25">
      <c r="E36" s="3">
        <v>18</v>
      </c>
      <c r="F36" s="3" t="s">
        <v>91</v>
      </c>
      <c r="G36" s="3">
        <v>194</v>
      </c>
      <c r="H36" s="3" t="s">
        <v>92</v>
      </c>
      <c r="I36" s="3">
        <v>3</v>
      </c>
      <c r="K36" s="2"/>
    </row>
    <row r="37" spans="5:11" ht="14.25">
      <c r="E37" s="3">
        <v>12</v>
      </c>
      <c r="F37" s="3" t="s">
        <v>93</v>
      </c>
      <c r="G37" s="3">
        <v>139</v>
      </c>
      <c r="H37" s="3" t="s">
        <v>94</v>
      </c>
      <c r="I37" s="3">
        <v>3</v>
      </c>
      <c r="K37" s="2"/>
    </row>
    <row r="38" spans="5:11" ht="14.25">
      <c r="E38" s="3">
        <v>41</v>
      </c>
      <c r="F38" s="3" t="s">
        <v>95</v>
      </c>
      <c r="G38" s="3">
        <v>186</v>
      </c>
      <c r="H38" s="3" t="s">
        <v>96</v>
      </c>
      <c r="I38" s="3">
        <v>3</v>
      </c>
      <c r="K38" s="2"/>
    </row>
    <row r="39" spans="5:11" ht="14.25">
      <c r="E39" s="3">
        <v>14</v>
      </c>
      <c r="F39" s="3" t="s">
        <v>97</v>
      </c>
      <c r="G39" s="3">
        <v>140</v>
      </c>
      <c r="H39" s="3" t="s">
        <v>37</v>
      </c>
      <c r="I39" s="3">
        <v>3</v>
      </c>
      <c r="K39" s="2"/>
    </row>
    <row r="40" spans="5:11" ht="14.25">
      <c r="E40" s="3">
        <v>50</v>
      </c>
      <c r="F40" s="3" t="s">
        <v>98</v>
      </c>
      <c r="G40" s="3">
        <v>141</v>
      </c>
      <c r="H40" s="3" t="s">
        <v>99</v>
      </c>
      <c r="I40" s="3">
        <v>3</v>
      </c>
      <c r="K40" s="2"/>
    </row>
    <row r="41" spans="5:11" ht="14.25">
      <c r="E41" s="3">
        <v>10</v>
      </c>
      <c r="F41" s="3" t="s">
        <v>100</v>
      </c>
      <c r="G41" s="3">
        <v>169</v>
      </c>
      <c r="H41" s="3" t="s">
        <v>101</v>
      </c>
      <c r="I41" s="3">
        <v>3</v>
      </c>
      <c r="K41" s="2"/>
    </row>
    <row r="42" spans="5:11" ht="14.25">
      <c r="E42" s="3">
        <v>338</v>
      </c>
      <c r="F42" s="3" t="s">
        <v>102</v>
      </c>
      <c r="G42" s="3">
        <v>170</v>
      </c>
      <c r="H42" s="3" t="s">
        <v>103</v>
      </c>
      <c r="I42" s="3">
        <v>3</v>
      </c>
      <c r="K42" s="2"/>
    </row>
    <row r="43" spans="5:11" ht="14.25">
      <c r="E43" s="3">
        <v>58</v>
      </c>
      <c r="F43" s="3" t="s">
        <v>104</v>
      </c>
      <c r="G43" s="3">
        <v>181</v>
      </c>
      <c r="H43" s="3" t="s">
        <v>105</v>
      </c>
      <c r="I43" s="3">
        <v>3</v>
      </c>
      <c r="K43" s="2"/>
    </row>
    <row r="44" spans="5:11" ht="14.25">
      <c r="E44" s="3">
        <v>31</v>
      </c>
      <c r="F44" s="3" t="s">
        <v>106</v>
      </c>
      <c r="G44" s="3">
        <v>187</v>
      </c>
      <c r="H44" s="3" t="s">
        <v>107</v>
      </c>
      <c r="I44" s="3">
        <v>3</v>
      </c>
      <c r="K44" s="2"/>
    </row>
    <row r="45" spans="5:11" ht="14.25">
      <c r="E45" s="3">
        <v>2</v>
      </c>
      <c r="F45" s="3" t="s">
        <v>108</v>
      </c>
      <c r="G45" s="3">
        <v>190</v>
      </c>
      <c r="H45" s="3" t="s">
        <v>109</v>
      </c>
      <c r="I45" s="3">
        <v>3</v>
      </c>
      <c r="K45" s="2"/>
    </row>
    <row r="46" spans="5:11" ht="14.25">
      <c r="E46" s="3">
        <v>26</v>
      </c>
      <c r="F46" s="3" t="s">
        <v>110</v>
      </c>
      <c r="G46" s="3">
        <v>144</v>
      </c>
      <c r="H46" s="3" t="s">
        <v>111</v>
      </c>
      <c r="I46" s="3">
        <v>3</v>
      </c>
      <c r="K46" s="2"/>
    </row>
    <row r="47" spans="5:11" ht="14.25">
      <c r="E47" s="3">
        <v>54</v>
      </c>
      <c r="F47" s="3" t="s">
        <v>112</v>
      </c>
      <c r="G47" s="3">
        <v>168</v>
      </c>
      <c r="H47" s="3" t="s">
        <v>113</v>
      </c>
      <c r="I47" s="3">
        <v>3</v>
      </c>
      <c r="K47" s="2"/>
    </row>
    <row r="48" spans="7:11" ht="14.25">
      <c r="G48" s="3">
        <v>157</v>
      </c>
      <c r="H48" s="3" t="s">
        <v>114</v>
      </c>
      <c r="I48" s="3">
        <v>3</v>
      </c>
      <c r="K48" s="2"/>
    </row>
    <row r="49" spans="7:11" ht="14.25">
      <c r="G49" s="3">
        <v>156</v>
      </c>
      <c r="H49" s="3" t="s">
        <v>115</v>
      </c>
      <c r="I49" s="3">
        <v>3</v>
      </c>
      <c r="K49" s="2"/>
    </row>
    <row r="50" spans="7:11" ht="14.25">
      <c r="G50" s="3">
        <v>145</v>
      </c>
      <c r="H50" s="3" t="s">
        <v>116</v>
      </c>
      <c r="I50" s="3">
        <v>3</v>
      </c>
      <c r="K50" s="2"/>
    </row>
    <row r="51" spans="7:11" ht="14.25">
      <c r="G51" s="3">
        <v>146</v>
      </c>
      <c r="H51" s="3" t="s">
        <v>39</v>
      </c>
      <c r="I51" s="3">
        <v>3</v>
      </c>
      <c r="K51" s="2"/>
    </row>
    <row r="52" spans="7:11" ht="14.25">
      <c r="G52" s="3">
        <v>147</v>
      </c>
      <c r="H52" s="3" t="s">
        <v>117</v>
      </c>
      <c r="I52" s="3">
        <v>3</v>
      </c>
      <c r="K52" s="2"/>
    </row>
    <row r="53" spans="7:11" ht="14.25">
      <c r="G53" s="3">
        <v>193</v>
      </c>
      <c r="H53" s="3" t="s">
        <v>118</v>
      </c>
      <c r="I53" s="3">
        <v>3</v>
      </c>
      <c r="K53" s="2"/>
    </row>
    <row r="54" spans="7:11" ht="14.25">
      <c r="G54" s="3">
        <v>175</v>
      </c>
      <c r="H54" s="3" t="s">
        <v>119</v>
      </c>
      <c r="I54" s="3">
        <v>3</v>
      </c>
      <c r="K54" s="2"/>
    </row>
    <row r="55" spans="7:11" ht="14.25">
      <c r="G55" s="3">
        <v>149</v>
      </c>
      <c r="H55" s="3" t="s">
        <v>120</v>
      </c>
      <c r="I55" s="3">
        <v>3</v>
      </c>
      <c r="K55" s="2"/>
    </row>
    <row r="56" spans="7:11" ht="14.25">
      <c r="G56" s="3">
        <v>178</v>
      </c>
      <c r="H56" s="3" t="s">
        <v>121</v>
      </c>
      <c r="I56" s="3">
        <v>3</v>
      </c>
      <c r="K56" s="2"/>
    </row>
    <row r="57" spans="7:11" ht="14.25">
      <c r="G57" s="3">
        <v>150</v>
      </c>
      <c r="H57" s="3" t="s">
        <v>41</v>
      </c>
      <c r="I57" s="3">
        <v>3</v>
      </c>
      <c r="K57" s="2"/>
    </row>
    <row r="58" spans="7:11" ht="14.25">
      <c r="G58" s="3">
        <v>189</v>
      </c>
      <c r="H58" s="3" t="s">
        <v>122</v>
      </c>
      <c r="I58" s="3">
        <v>3</v>
      </c>
      <c r="K58" s="2"/>
    </row>
    <row r="59" spans="7:11" ht="14.25">
      <c r="G59" s="3">
        <v>211</v>
      </c>
      <c r="H59" s="3" t="s">
        <v>123</v>
      </c>
      <c r="I59" s="3">
        <v>3</v>
      </c>
      <c r="K59" s="2"/>
    </row>
    <row r="60" spans="7:11" ht="14.25">
      <c r="G60" s="3">
        <v>151</v>
      </c>
      <c r="H60" s="3" t="s">
        <v>124</v>
      </c>
      <c r="I60" s="3">
        <v>3</v>
      </c>
      <c r="K60" s="2"/>
    </row>
    <row r="61" spans="7:9" ht="14.25">
      <c r="G61" s="3">
        <v>152</v>
      </c>
      <c r="H61" s="3" t="s">
        <v>50</v>
      </c>
      <c r="I61" s="3">
        <v>3</v>
      </c>
    </row>
    <row r="62" spans="7:9" ht="14.25">
      <c r="G62" s="3">
        <v>153</v>
      </c>
      <c r="H62" s="3" t="s">
        <v>27</v>
      </c>
      <c r="I62" s="3">
        <v>3</v>
      </c>
    </row>
    <row r="63" spans="7:9" ht="14.25">
      <c r="G63" s="3">
        <v>154</v>
      </c>
      <c r="H63" s="3" t="s">
        <v>63</v>
      </c>
      <c r="I63" s="3">
        <v>3</v>
      </c>
    </row>
    <row r="64" spans="7:9" ht="14.25">
      <c r="G64" s="3">
        <v>155</v>
      </c>
      <c r="H64" s="3" t="s">
        <v>125</v>
      </c>
      <c r="I64" s="3">
        <v>3</v>
      </c>
    </row>
    <row r="65" spans="7:9" ht="14.25">
      <c r="G65" s="3">
        <v>200</v>
      </c>
      <c r="H65" s="3" t="s">
        <v>126</v>
      </c>
      <c r="I65" s="3">
        <v>3</v>
      </c>
    </row>
    <row r="66" spans="7:9" ht="14.25">
      <c r="G66" s="3">
        <v>142</v>
      </c>
      <c r="H66" s="3" t="s">
        <v>127</v>
      </c>
      <c r="I66" s="3">
        <v>3</v>
      </c>
    </row>
    <row r="67" spans="7:9" ht="14.25">
      <c r="G67" s="3">
        <v>138</v>
      </c>
      <c r="H67" s="3" t="s">
        <v>28</v>
      </c>
      <c r="I67" s="3">
        <v>3</v>
      </c>
    </row>
    <row r="68" spans="7:9" ht="14.25">
      <c r="G68" s="3">
        <v>158</v>
      </c>
      <c r="H68" s="3" t="s">
        <v>128</v>
      </c>
      <c r="I68" s="3">
        <v>3</v>
      </c>
    </row>
    <row r="69" spans="7:9" ht="14.25">
      <c r="G69" s="3">
        <v>159</v>
      </c>
      <c r="H69" s="3" t="s">
        <v>129</v>
      </c>
      <c r="I69" s="3">
        <v>3</v>
      </c>
    </row>
    <row r="70" spans="7:9" ht="14.25">
      <c r="G70" s="3">
        <v>160</v>
      </c>
      <c r="H70" s="3" t="s">
        <v>130</v>
      </c>
      <c r="I70" s="3">
        <v>3</v>
      </c>
    </row>
    <row r="71" spans="7:9" ht="14.25">
      <c r="G71" s="3">
        <v>161</v>
      </c>
      <c r="H71" s="3" t="s">
        <v>131</v>
      </c>
      <c r="I71" s="3">
        <v>3</v>
      </c>
    </row>
    <row r="72" spans="7:9" ht="14.25">
      <c r="G72" s="3">
        <v>171</v>
      </c>
      <c r="H72" s="3" t="s">
        <v>132</v>
      </c>
      <c r="I72" s="3">
        <v>3</v>
      </c>
    </row>
    <row r="73" spans="7:9" ht="14.25">
      <c r="G73" s="3">
        <v>172</v>
      </c>
      <c r="H73" s="3" t="s">
        <v>53</v>
      </c>
      <c r="I73" s="3">
        <v>3</v>
      </c>
    </row>
    <row r="74" spans="7:9" ht="14.25">
      <c r="G74" s="3">
        <v>173</v>
      </c>
      <c r="H74" s="3" t="s">
        <v>133</v>
      </c>
      <c r="I74" s="3">
        <v>3</v>
      </c>
    </row>
    <row r="75" spans="7:9" ht="14.25">
      <c r="G75" s="3">
        <v>180</v>
      </c>
      <c r="H75" s="3" t="s">
        <v>134</v>
      </c>
      <c r="I75" s="3">
        <v>3</v>
      </c>
    </row>
    <row r="76" spans="7:9" ht="14.25">
      <c r="G76" s="3">
        <v>182</v>
      </c>
      <c r="H76" s="3" t="s">
        <v>135</v>
      </c>
      <c r="I76" s="3">
        <v>3</v>
      </c>
    </row>
    <row r="77" spans="7:9" ht="14.25">
      <c r="G77" s="3">
        <v>183</v>
      </c>
      <c r="H77" s="3" t="s">
        <v>136</v>
      </c>
      <c r="I77" s="3">
        <v>3</v>
      </c>
    </row>
    <row r="78" spans="7:9" ht="14.25">
      <c r="G78" s="3">
        <v>188</v>
      </c>
      <c r="H78" s="3" t="s">
        <v>137</v>
      </c>
      <c r="I78" s="3">
        <v>3</v>
      </c>
    </row>
    <row r="79" spans="7:9" ht="14.25">
      <c r="G79" s="3">
        <v>196</v>
      </c>
      <c r="H79" s="3" t="s">
        <v>138</v>
      </c>
      <c r="I79" s="3">
        <v>3</v>
      </c>
    </row>
    <row r="80" spans="7:9" ht="14.25">
      <c r="G80" s="3">
        <v>197</v>
      </c>
      <c r="H80" s="3" t="s">
        <v>139</v>
      </c>
      <c r="I80" s="3">
        <v>3</v>
      </c>
    </row>
    <row r="81" spans="7:9" ht="14.25">
      <c r="G81" s="3">
        <v>198</v>
      </c>
      <c r="H81" s="3" t="s">
        <v>140</v>
      </c>
      <c r="I81" s="3">
        <v>3</v>
      </c>
    </row>
    <row r="82" spans="7:9" ht="14.25">
      <c r="G82" s="3">
        <v>201</v>
      </c>
      <c r="H82" s="3" t="s">
        <v>141</v>
      </c>
      <c r="I82" s="3">
        <v>3</v>
      </c>
    </row>
    <row r="83" spans="7:9" ht="14.25">
      <c r="G83" s="3">
        <v>202</v>
      </c>
      <c r="H83" s="3" t="s">
        <v>142</v>
      </c>
      <c r="I83" s="3">
        <v>3</v>
      </c>
    </row>
    <row r="84" spans="7:9" ht="14.25">
      <c r="G84" s="3">
        <v>204</v>
      </c>
      <c r="H84" s="3" t="s">
        <v>143</v>
      </c>
      <c r="I84" s="3">
        <v>3</v>
      </c>
    </row>
    <row r="85" spans="7:9" ht="14.25">
      <c r="G85" s="3">
        <v>205</v>
      </c>
      <c r="H85" s="3" t="s">
        <v>44</v>
      </c>
      <c r="I85" s="3">
        <v>3</v>
      </c>
    </row>
    <row r="86" spans="7:9" ht="14.25">
      <c r="G86" s="3">
        <v>207</v>
      </c>
      <c r="H86" s="3" t="s">
        <v>50</v>
      </c>
      <c r="I86" s="3">
        <v>3</v>
      </c>
    </row>
    <row r="87" spans="7:9" ht="14.25">
      <c r="G87" s="3">
        <v>208</v>
      </c>
      <c r="H87" s="3" t="s">
        <v>144</v>
      </c>
      <c r="I87" s="3">
        <v>3</v>
      </c>
    </row>
    <row r="88" spans="7:9" ht="14.25">
      <c r="G88" s="3">
        <v>209</v>
      </c>
      <c r="H88" s="3" t="s">
        <v>145</v>
      </c>
      <c r="I88" s="3">
        <v>3</v>
      </c>
    </row>
    <row r="89" spans="7:9" ht="14.25">
      <c r="G89" s="3">
        <v>210</v>
      </c>
      <c r="H89" s="3" t="s">
        <v>146</v>
      </c>
      <c r="I89" s="3">
        <v>3</v>
      </c>
    </row>
    <row r="90" spans="7:9" ht="14.25">
      <c r="G90" s="3">
        <v>212</v>
      </c>
      <c r="H90" s="3" t="s">
        <v>147</v>
      </c>
      <c r="I90" s="3">
        <v>3</v>
      </c>
    </row>
    <row r="91" spans="7:9" ht="14.25">
      <c r="G91" s="3">
        <v>213</v>
      </c>
      <c r="H91" s="3" t="s">
        <v>148</v>
      </c>
      <c r="I91" s="3">
        <v>3</v>
      </c>
    </row>
    <row r="92" spans="7:9" ht="14.25">
      <c r="G92" s="3">
        <v>215</v>
      </c>
      <c r="H92" s="3" t="s">
        <v>149</v>
      </c>
      <c r="I92" s="3">
        <v>3</v>
      </c>
    </row>
    <row r="93" spans="7:9" ht="14.25">
      <c r="G93" s="3">
        <v>216</v>
      </c>
      <c r="H93" s="3" t="s">
        <v>150</v>
      </c>
      <c r="I93" s="3">
        <v>3</v>
      </c>
    </row>
    <row r="94" spans="7:9" ht="14.25">
      <c r="G94" s="3">
        <v>217</v>
      </c>
      <c r="H94" s="3" t="s">
        <v>151</v>
      </c>
      <c r="I94" s="3">
        <v>3</v>
      </c>
    </row>
    <row r="95" spans="7:9" ht="14.25">
      <c r="G95" s="3">
        <v>218</v>
      </c>
      <c r="H95" s="3" t="s">
        <v>152</v>
      </c>
      <c r="I95" s="3">
        <v>3</v>
      </c>
    </row>
    <row r="96" spans="7:9" ht="14.25">
      <c r="G96" s="3">
        <v>185</v>
      </c>
      <c r="H96" s="3" t="s">
        <v>153</v>
      </c>
      <c r="I96" s="3">
        <v>3</v>
      </c>
    </row>
    <row r="97" spans="7:9" ht="14.25">
      <c r="G97" s="3">
        <v>162</v>
      </c>
      <c r="H97" s="3" t="s">
        <v>154</v>
      </c>
      <c r="I97" s="3">
        <v>3</v>
      </c>
    </row>
    <row r="98" spans="7:9" ht="14.25">
      <c r="G98" s="3">
        <v>163</v>
      </c>
      <c r="H98" s="3" t="s">
        <v>155</v>
      </c>
      <c r="I98" s="3">
        <v>3</v>
      </c>
    </row>
    <row r="99" spans="7:9" ht="14.25">
      <c r="G99" s="3">
        <v>164</v>
      </c>
      <c r="H99" s="3" t="s">
        <v>156</v>
      </c>
      <c r="I99" s="3">
        <v>3</v>
      </c>
    </row>
    <row r="100" spans="7:9" ht="14.25">
      <c r="G100" s="3">
        <v>174</v>
      </c>
      <c r="H100" s="3" t="s">
        <v>157</v>
      </c>
      <c r="I100" s="3">
        <v>3</v>
      </c>
    </row>
    <row r="101" spans="7:9" ht="14.25">
      <c r="G101" s="3">
        <v>177</v>
      </c>
      <c r="H101" s="3" t="s">
        <v>158</v>
      </c>
      <c r="I101" s="3">
        <v>3</v>
      </c>
    </row>
    <row r="102" spans="7:9" ht="14.25">
      <c r="G102" s="3">
        <v>167</v>
      </c>
      <c r="H102" s="3" t="s">
        <v>159</v>
      </c>
      <c r="I102" s="3">
        <v>3</v>
      </c>
    </row>
    <row r="103" spans="7:9" ht="14.25">
      <c r="G103" s="3">
        <v>165</v>
      </c>
      <c r="H103" s="3" t="s">
        <v>160</v>
      </c>
      <c r="I103" s="3">
        <v>3</v>
      </c>
    </row>
    <row r="104" spans="7:9" ht="14.25">
      <c r="G104" s="3">
        <v>184</v>
      </c>
      <c r="H104" s="3" t="s">
        <v>161</v>
      </c>
      <c r="I104" s="3">
        <v>3</v>
      </c>
    </row>
    <row r="105" spans="7:9" ht="14.25">
      <c r="G105" s="3">
        <v>166</v>
      </c>
      <c r="H105" s="3" t="s">
        <v>70</v>
      </c>
      <c r="I105" s="3">
        <v>3</v>
      </c>
    </row>
    <row r="106" spans="7:9" ht="14.25">
      <c r="G106" s="3">
        <v>192</v>
      </c>
      <c r="H106" s="3" t="s">
        <v>162</v>
      </c>
      <c r="I106" s="3">
        <v>3</v>
      </c>
    </row>
    <row r="107" spans="7:9" ht="14.25">
      <c r="G107" s="3">
        <v>191</v>
      </c>
      <c r="H107" s="3" t="s">
        <v>163</v>
      </c>
      <c r="I107" s="3">
        <v>3</v>
      </c>
    </row>
    <row r="108" spans="7:9" ht="14.25">
      <c r="G108" s="3">
        <v>214</v>
      </c>
      <c r="H108" s="3" t="s">
        <v>164</v>
      </c>
      <c r="I108" s="3">
        <v>3</v>
      </c>
    </row>
    <row r="109" spans="7:9" ht="14.25">
      <c r="G109" s="3">
        <v>143</v>
      </c>
      <c r="H109" s="3" t="s">
        <v>165</v>
      </c>
      <c r="I109" s="3">
        <v>3</v>
      </c>
    </row>
    <row r="110" spans="7:9" ht="14.25">
      <c r="G110" s="3">
        <v>206</v>
      </c>
      <c r="H110" s="3" t="s">
        <v>166</v>
      </c>
      <c r="I110" s="3">
        <v>3</v>
      </c>
    </row>
    <row r="111" spans="7:9" ht="14.25">
      <c r="G111" s="3">
        <v>243</v>
      </c>
      <c r="H111" s="3" t="s">
        <v>37</v>
      </c>
      <c r="I111" s="3">
        <v>9</v>
      </c>
    </row>
    <row r="112" spans="7:9" ht="14.25">
      <c r="G112" s="3">
        <v>242</v>
      </c>
      <c r="H112" s="3" t="s">
        <v>167</v>
      </c>
      <c r="I112" s="3">
        <v>9</v>
      </c>
    </row>
    <row r="113" spans="7:9" ht="14.25">
      <c r="G113" s="3">
        <v>241</v>
      </c>
      <c r="H113" s="3" t="s">
        <v>168</v>
      </c>
      <c r="I113" s="3">
        <v>9</v>
      </c>
    </row>
    <row r="114" spans="7:9" ht="14.25">
      <c r="G114" s="3">
        <v>239</v>
      </c>
      <c r="H114" s="3" t="s">
        <v>28</v>
      </c>
      <c r="I114" s="3">
        <v>9</v>
      </c>
    </row>
    <row r="115" spans="7:9" ht="14.25">
      <c r="G115" s="3">
        <v>240</v>
      </c>
      <c r="H115" s="3" t="s">
        <v>169</v>
      </c>
      <c r="I115" s="3">
        <v>9</v>
      </c>
    </row>
    <row r="116" spans="7:9" ht="14.25">
      <c r="G116" s="3">
        <v>353</v>
      </c>
      <c r="H116" s="3" t="s">
        <v>170</v>
      </c>
      <c r="I116" s="3">
        <v>32</v>
      </c>
    </row>
    <row r="117" spans="7:9" ht="14.25">
      <c r="G117" s="3">
        <v>352</v>
      </c>
      <c r="H117" s="3" t="s">
        <v>27</v>
      </c>
      <c r="I117" s="3">
        <v>32</v>
      </c>
    </row>
    <row r="118" spans="7:9" ht="14.25">
      <c r="G118" s="3">
        <v>350</v>
      </c>
      <c r="H118" s="3" t="s">
        <v>171</v>
      </c>
      <c r="I118" s="3">
        <v>32</v>
      </c>
    </row>
    <row r="119" spans="7:9" ht="14.25">
      <c r="G119" s="3">
        <v>351</v>
      </c>
      <c r="H119" s="3" t="s">
        <v>28</v>
      </c>
      <c r="I119" s="3">
        <v>32</v>
      </c>
    </row>
    <row r="120" spans="7:9" ht="14.25">
      <c r="G120" s="3">
        <v>347</v>
      </c>
      <c r="H120" s="3" t="s">
        <v>172</v>
      </c>
      <c r="I120" s="3">
        <v>30</v>
      </c>
    </row>
    <row r="121" spans="7:9" ht="14.25">
      <c r="G121" s="3">
        <v>346</v>
      </c>
      <c r="H121" s="3" t="s">
        <v>28</v>
      </c>
      <c r="I121" s="3">
        <v>30</v>
      </c>
    </row>
    <row r="122" spans="7:9" ht="14.25">
      <c r="G122" s="3">
        <v>345</v>
      </c>
      <c r="H122" s="3" t="s">
        <v>39</v>
      </c>
      <c r="I122" s="3">
        <v>30</v>
      </c>
    </row>
    <row r="123" spans="7:9" ht="14.25">
      <c r="G123" s="3">
        <v>319</v>
      </c>
      <c r="H123" s="3" t="s">
        <v>28</v>
      </c>
      <c r="I123" s="3">
        <v>16</v>
      </c>
    </row>
    <row r="124" spans="7:9" ht="14.25">
      <c r="G124" s="3">
        <v>321</v>
      </c>
      <c r="H124" s="3" t="s">
        <v>173</v>
      </c>
      <c r="I124" s="3">
        <v>16</v>
      </c>
    </row>
    <row r="125" spans="7:9" ht="14.25">
      <c r="G125" s="3">
        <v>320</v>
      </c>
      <c r="H125" s="3" t="s">
        <v>168</v>
      </c>
      <c r="I125" s="3">
        <v>16</v>
      </c>
    </row>
    <row r="126" spans="7:9" ht="14.25">
      <c r="G126" s="3">
        <v>389</v>
      </c>
      <c r="H126" s="3" t="s">
        <v>46</v>
      </c>
      <c r="I126" s="3">
        <v>51</v>
      </c>
    </row>
    <row r="127" spans="7:9" ht="14.25">
      <c r="G127" s="3">
        <v>388</v>
      </c>
      <c r="H127" s="3" t="s">
        <v>174</v>
      </c>
      <c r="I127" s="3">
        <v>51</v>
      </c>
    </row>
    <row r="128" spans="7:9" ht="14.25">
      <c r="G128" s="3">
        <v>387</v>
      </c>
      <c r="H128" s="3" t="s">
        <v>28</v>
      </c>
      <c r="I128" s="3">
        <v>51</v>
      </c>
    </row>
    <row r="129" spans="7:9" ht="14.25">
      <c r="G129" s="3">
        <v>281</v>
      </c>
      <c r="H129" s="3" t="s">
        <v>175</v>
      </c>
      <c r="I129" s="3">
        <v>11</v>
      </c>
    </row>
    <row r="130" spans="7:9" ht="14.25">
      <c r="G130" s="3">
        <v>253</v>
      </c>
      <c r="H130" s="3" t="s">
        <v>41</v>
      </c>
      <c r="I130" s="3">
        <v>11</v>
      </c>
    </row>
    <row r="131" spans="7:9" ht="14.25">
      <c r="G131" s="3">
        <v>287</v>
      </c>
      <c r="H131" s="3" t="s">
        <v>123</v>
      </c>
      <c r="I131" s="3">
        <v>11</v>
      </c>
    </row>
    <row r="132" spans="7:9" ht="14.25">
      <c r="G132" s="3">
        <v>252</v>
      </c>
      <c r="H132" s="3" t="s">
        <v>27</v>
      </c>
      <c r="I132" s="3">
        <v>11</v>
      </c>
    </row>
    <row r="133" spans="7:9" ht="14.25">
      <c r="G133" s="3">
        <v>274</v>
      </c>
      <c r="H133" s="3" t="s">
        <v>176</v>
      </c>
      <c r="I133" s="3">
        <v>11</v>
      </c>
    </row>
    <row r="134" spans="7:9" ht="14.25">
      <c r="G134" s="3">
        <v>249</v>
      </c>
      <c r="H134" s="3" t="s">
        <v>28</v>
      </c>
      <c r="I134" s="3">
        <v>11</v>
      </c>
    </row>
    <row r="135" spans="7:9" ht="14.25">
      <c r="G135" s="3">
        <v>250</v>
      </c>
      <c r="H135" s="3" t="s">
        <v>177</v>
      </c>
      <c r="I135" s="3">
        <v>11</v>
      </c>
    </row>
    <row r="136" spans="7:9" ht="14.25">
      <c r="G136" s="3">
        <v>255</v>
      </c>
      <c r="H136" s="3" t="s">
        <v>46</v>
      </c>
      <c r="I136" s="3">
        <v>11</v>
      </c>
    </row>
    <row r="137" spans="7:9" ht="14.25">
      <c r="G137" s="3">
        <v>259</v>
      </c>
      <c r="H137" s="3" t="s">
        <v>178</v>
      </c>
      <c r="I137" s="3">
        <v>11</v>
      </c>
    </row>
    <row r="138" spans="7:9" ht="14.25">
      <c r="G138" s="3">
        <v>262</v>
      </c>
      <c r="H138" s="3" t="s">
        <v>179</v>
      </c>
      <c r="I138" s="3">
        <v>11</v>
      </c>
    </row>
    <row r="139" spans="7:9" ht="14.25">
      <c r="G139" s="3">
        <v>264</v>
      </c>
      <c r="H139" s="3" t="s">
        <v>180</v>
      </c>
      <c r="I139" s="3">
        <v>11</v>
      </c>
    </row>
    <row r="140" spans="7:9" ht="14.25">
      <c r="G140" s="3">
        <v>267</v>
      </c>
      <c r="H140" s="3" t="s">
        <v>181</v>
      </c>
      <c r="I140" s="3">
        <v>11</v>
      </c>
    </row>
    <row r="141" spans="7:9" ht="14.25">
      <c r="G141" s="3">
        <v>268</v>
      </c>
      <c r="H141" s="3" t="s">
        <v>182</v>
      </c>
      <c r="I141" s="3">
        <v>11</v>
      </c>
    </row>
    <row r="142" spans="7:9" ht="14.25">
      <c r="G142" s="3">
        <v>278</v>
      </c>
      <c r="H142" s="3" t="s">
        <v>183</v>
      </c>
      <c r="I142" s="3">
        <v>11</v>
      </c>
    </row>
    <row r="143" spans="7:9" ht="14.25">
      <c r="G143" s="3">
        <v>280</v>
      </c>
      <c r="H143" s="3" t="s">
        <v>184</v>
      </c>
      <c r="I143" s="3">
        <v>11</v>
      </c>
    </row>
    <row r="144" spans="7:9" ht="14.25">
      <c r="G144" s="3">
        <v>282</v>
      </c>
      <c r="H144" s="3" t="s">
        <v>185</v>
      </c>
      <c r="I144" s="3">
        <v>11</v>
      </c>
    </row>
    <row r="145" spans="7:9" ht="14.25">
      <c r="G145" s="3">
        <v>283</v>
      </c>
      <c r="H145" s="3" t="s">
        <v>186</v>
      </c>
      <c r="I145" s="3">
        <v>11</v>
      </c>
    </row>
    <row r="146" spans="7:9" ht="14.25">
      <c r="G146" s="3">
        <v>284</v>
      </c>
      <c r="H146" s="3" t="s">
        <v>187</v>
      </c>
      <c r="I146" s="3">
        <v>11</v>
      </c>
    </row>
    <row r="147" spans="7:9" ht="14.25">
      <c r="G147" s="3">
        <v>285</v>
      </c>
      <c r="H147" s="3" t="s">
        <v>188</v>
      </c>
      <c r="I147" s="3">
        <v>11</v>
      </c>
    </row>
    <row r="148" spans="7:9" ht="14.25">
      <c r="G148" s="3">
        <v>560</v>
      </c>
      <c r="H148" s="3" t="s">
        <v>189</v>
      </c>
      <c r="I148" s="3">
        <v>11</v>
      </c>
    </row>
    <row r="149" spans="7:9" ht="14.25">
      <c r="G149" s="3">
        <v>263</v>
      </c>
      <c r="H149" s="3" t="s">
        <v>190</v>
      </c>
      <c r="I149" s="3">
        <v>11</v>
      </c>
    </row>
    <row r="150" spans="7:9" ht="14.25">
      <c r="G150" s="3">
        <v>254</v>
      </c>
      <c r="H150" s="3" t="s">
        <v>191</v>
      </c>
      <c r="I150" s="3">
        <v>11</v>
      </c>
    </row>
    <row r="151" spans="7:9" ht="14.25">
      <c r="G151" s="3">
        <v>265</v>
      </c>
      <c r="H151" s="3" t="s">
        <v>159</v>
      </c>
      <c r="I151" s="3">
        <v>11</v>
      </c>
    </row>
    <row r="152" spans="7:9" ht="14.25">
      <c r="G152" s="3">
        <v>258</v>
      </c>
      <c r="H152" s="3" t="s">
        <v>160</v>
      </c>
      <c r="I152" s="3">
        <v>11</v>
      </c>
    </row>
    <row r="153" spans="7:9" ht="14.25">
      <c r="G153" s="3">
        <v>275</v>
      </c>
      <c r="H153" s="3" t="s">
        <v>165</v>
      </c>
      <c r="I153" s="3">
        <v>11</v>
      </c>
    </row>
    <row r="154" spans="7:9" ht="14.25">
      <c r="G154" s="3">
        <v>266</v>
      </c>
      <c r="H154" s="3" t="s">
        <v>78</v>
      </c>
      <c r="I154" s="3">
        <v>11</v>
      </c>
    </row>
    <row r="155" spans="7:9" ht="14.25">
      <c r="G155" s="3">
        <v>276</v>
      </c>
      <c r="H155" s="3" t="s">
        <v>192</v>
      </c>
      <c r="I155" s="3">
        <v>11</v>
      </c>
    </row>
    <row r="156" spans="7:9" ht="14.25">
      <c r="G156" s="3">
        <v>260</v>
      </c>
      <c r="H156" s="3" t="s">
        <v>113</v>
      </c>
      <c r="I156" s="3">
        <v>11</v>
      </c>
    </row>
    <row r="157" spans="7:9" ht="14.25">
      <c r="G157" s="3">
        <v>272</v>
      </c>
      <c r="H157" s="3" t="s">
        <v>111</v>
      </c>
      <c r="I157" s="3">
        <v>11</v>
      </c>
    </row>
    <row r="158" spans="7:9" ht="14.25">
      <c r="G158" s="3">
        <v>286</v>
      </c>
      <c r="H158" s="3" t="s">
        <v>193</v>
      </c>
      <c r="I158" s="3">
        <v>11</v>
      </c>
    </row>
    <row r="159" spans="7:9" ht="14.25">
      <c r="G159" s="3">
        <v>270</v>
      </c>
      <c r="H159" s="3" t="s">
        <v>103</v>
      </c>
      <c r="I159" s="3">
        <v>11</v>
      </c>
    </row>
    <row r="160" spans="7:9" ht="14.25">
      <c r="G160" s="3">
        <v>271</v>
      </c>
      <c r="H160" s="3" t="s">
        <v>99</v>
      </c>
      <c r="I160" s="3">
        <v>11</v>
      </c>
    </row>
    <row r="161" spans="7:9" ht="14.25">
      <c r="G161" s="3">
        <v>261</v>
      </c>
      <c r="H161" s="3" t="s">
        <v>37</v>
      </c>
      <c r="I161" s="3">
        <v>11</v>
      </c>
    </row>
    <row r="162" spans="7:9" ht="14.25">
      <c r="G162" s="3">
        <v>273</v>
      </c>
      <c r="H162" s="3" t="s">
        <v>94</v>
      </c>
      <c r="I162" s="3">
        <v>11</v>
      </c>
    </row>
    <row r="163" spans="7:9" ht="14.25">
      <c r="G163" s="3">
        <v>251</v>
      </c>
      <c r="H163" s="3" t="s">
        <v>39</v>
      </c>
      <c r="I163" s="3">
        <v>11</v>
      </c>
    </row>
    <row r="164" spans="7:9" ht="14.25">
      <c r="G164" s="3">
        <v>256</v>
      </c>
      <c r="H164" s="3" t="s">
        <v>116</v>
      </c>
      <c r="I164" s="3">
        <v>11</v>
      </c>
    </row>
    <row r="165" spans="7:9" ht="14.25">
      <c r="G165" s="3">
        <v>279</v>
      </c>
      <c r="H165" s="3" t="s">
        <v>194</v>
      </c>
      <c r="I165" s="3">
        <v>11</v>
      </c>
    </row>
    <row r="166" spans="7:9" ht="14.25">
      <c r="G166" s="3">
        <v>269</v>
      </c>
      <c r="H166" s="3" t="s">
        <v>114</v>
      </c>
      <c r="I166" s="3">
        <v>11</v>
      </c>
    </row>
    <row r="167" spans="7:9" ht="14.25">
      <c r="G167" s="3">
        <v>257</v>
      </c>
      <c r="H167" s="3" t="s">
        <v>119</v>
      </c>
      <c r="I167" s="3">
        <v>11</v>
      </c>
    </row>
    <row r="168" spans="7:9" ht="14.25">
      <c r="G168" s="3">
        <v>277</v>
      </c>
      <c r="H168" s="3" t="s">
        <v>195</v>
      </c>
      <c r="I168" s="3">
        <v>11</v>
      </c>
    </row>
    <row r="169" spans="7:9" ht="14.25">
      <c r="G169" s="3">
        <v>232</v>
      </c>
      <c r="H169" s="3" t="s">
        <v>196</v>
      </c>
      <c r="I169" s="3">
        <v>7</v>
      </c>
    </row>
    <row r="170" spans="7:9" ht="14.25">
      <c r="G170" s="3">
        <v>233</v>
      </c>
      <c r="H170" s="3" t="s">
        <v>197</v>
      </c>
      <c r="I170" s="3">
        <v>7</v>
      </c>
    </row>
    <row r="171" spans="7:9" ht="14.25">
      <c r="G171" s="3">
        <v>231</v>
      </c>
      <c r="H171" s="3" t="s">
        <v>28</v>
      </c>
      <c r="I171" s="3">
        <v>7</v>
      </c>
    </row>
    <row r="172" spans="7:9" ht="14.25">
      <c r="G172" s="3">
        <v>334</v>
      </c>
      <c r="H172" s="3" t="s">
        <v>99</v>
      </c>
      <c r="I172" s="3">
        <v>23</v>
      </c>
    </row>
    <row r="173" spans="7:9" ht="14.25">
      <c r="G173" s="3">
        <v>338</v>
      </c>
      <c r="H173" s="3" t="s">
        <v>41</v>
      </c>
      <c r="I173" s="3">
        <v>23</v>
      </c>
    </row>
    <row r="174" spans="7:9" ht="14.25">
      <c r="G174" s="3">
        <v>335</v>
      </c>
      <c r="H174" s="3" t="s">
        <v>27</v>
      </c>
      <c r="I174" s="3">
        <v>23</v>
      </c>
    </row>
    <row r="175" spans="7:9" ht="14.25">
      <c r="G175" s="3">
        <v>333</v>
      </c>
      <c r="H175" s="3" t="s">
        <v>176</v>
      </c>
      <c r="I175" s="3">
        <v>23</v>
      </c>
    </row>
    <row r="176" spans="7:9" ht="14.25">
      <c r="G176" s="3">
        <v>332</v>
      </c>
      <c r="H176" s="3" t="s">
        <v>28</v>
      </c>
      <c r="I176" s="3">
        <v>23</v>
      </c>
    </row>
    <row r="177" spans="7:9" ht="14.25">
      <c r="G177" s="3">
        <v>336</v>
      </c>
      <c r="H177" s="3" t="s">
        <v>198</v>
      </c>
      <c r="I177" s="3">
        <v>23</v>
      </c>
    </row>
    <row r="178" spans="7:9" ht="14.25">
      <c r="G178" s="3">
        <v>339</v>
      </c>
      <c r="H178" s="3" t="s">
        <v>160</v>
      </c>
      <c r="I178" s="3">
        <v>23</v>
      </c>
    </row>
    <row r="179" spans="7:9" ht="14.25">
      <c r="G179" s="3">
        <v>337</v>
      </c>
      <c r="H179" s="3" t="s">
        <v>70</v>
      </c>
      <c r="I179" s="3">
        <v>23</v>
      </c>
    </row>
    <row r="180" spans="7:9" ht="14.25">
      <c r="G180" s="3">
        <v>340</v>
      </c>
      <c r="H180" s="3" t="s">
        <v>28</v>
      </c>
      <c r="I180" s="3">
        <v>25</v>
      </c>
    </row>
    <row r="181" spans="7:9" ht="14.25">
      <c r="G181" s="3">
        <v>409</v>
      </c>
      <c r="H181" s="3" t="s">
        <v>28</v>
      </c>
      <c r="I181" s="3">
        <v>59</v>
      </c>
    </row>
    <row r="182" spans="7:9" ht="14.25">
      <c r="G182" s="3">
        <v>410</v>
      </c>
      <c r="H182" s="3" t="s">
        <v>199</v>
      </c>
      <c r="I182" s="3">
        <v>59</v>
      </c>
    </row>
    <row r="183" spans="7:9" ht="14.25">
      <c r="G183" s="3">
        <v>418</v>
      </c>
      <c r="H183" s="3" t="s">
        <v>200</v>
      </c>
      <c r="I183" s="3">
        <v>63</v>
      </c>
    </row>
    <row r="184" spans="7:9" ht="14.25">
      <c r="G184" s="3">
        <v>419</v>
      </c>
      <c r="H184" s="3" t="s">
        <v>201</v>
      </c>
      <c r="I184" s="3">
        <v>63</v>
      </c>
    </row>
    <row r="185" spans="7:9" ht="14.25">
      <c r="G185" s="3">
        <v>421</v>
      </c>
      <c r="H185" s="3" t="s">
        <v>56</v>
      </c>
      <c r="I185" s="3">
        <v>63</v>
      </c>
    </row>
    <row r="186" spans="7:9" ht="14.25">
      <c r="G186" s="3">
        <v>417</v>
      </c>
      <c r="H186" s="3" t="s">
        <v>28</v>
      </c>
      <c r="I186" s="3">
        <v>63</v>
      </c>
    </row>
    <row r="187" spans="7:9" ht="14.25">
      <c r="G187" s="3">
        <v>420</v>
      </c>
      <c r="H187" s="3" t="s">
        <v>202</v>
      </c>
      <c r="I187" s="3">
        <v>63</v>
      </c>
    </row>
    <row r="188" spans="7:9" ht="14.25">
      <c r="G188" s="3">
        <v>422</v>
      </c>
      <c r="H188" s="3" t="s">
        <v>203</v>
      </c>
      <c r="I188" s="3">
        <v>63</v>
      </c>
    </row>
    <row r="189" spans="7:9" ht="14.25">
      <c r="G189" s="3">
        <v>331</v>
      </c>
      <c r="H189" s="3" t="s">
        <v>28</v>
      </c>
      <c r="I189" s="3">
        <v>20</v>
      </c>
    </row>
    <row r="190" spans="7:9" ht="14.25">
      <c r="G190" s="3">
        <v>383</v>
      </c>
      <c r="H190" s="3" t="s">
        <v>28</v>
      </c>
      <c r="I190" s="3">
        <v>49</v>
      </c>
    </row>
    <row r="191" spans="7:9" ht="14.25">
      <c r="G191" s="3">
        <v>384</v>
      </c>
      <c r="H191" s="3" t="s">
        <v>168</v>
      </c>
      <c r="I191" s="3">
        <v>49</v>
      </c>
    </row>
    <row r="192" spans="7:9" ht="14.25">
      <c r="G192" s="3">
        <v>503</v>
      </c>
      <c r="H192" s="3" t="s">
        <v>204</v>
      </c>
      <c r="I192" s="3">
        <v>68</v>
      </c>
    </row>
    <row r="193" spans="7:9" ht="14.25">
      <c r="G193" s="3">
        <v>473</v>
      </c>
      <c r="H193" s="3" t="s">
        <v>205</v>
      </c>
      <c r="I193" s="3">
        <v>68</v>
      </c>
    </row>
    <row r="194" spans="7:9" ht="14.25">
      <c r="G194" s="3">
        <v>502</v>
      </c>
      <c r="H194" s="3" t="s">
        <v>206</v>
      </c>
      <c r="I194" s="3">
        <v>68</v>
      </c>
    </row>
    <row r="195" spans="7:9" ht="14.25">
      <c r="G195" s="3">
        <v>465</v>
      </c>
      <c r="H195" s="3" t="s">
        <v>207</v>
      </c>
      <c r="I195" s="3">
        <v>68</v>
      </c>
    </row>
    <row r="196" spans="7:9" ht="14.25">
      <c r="G196" s="3">
        <v>489</v>
      </c>
      <c r="H196" s="3" t="s">
        <v>208</v>
      </c>
      <c r="I196" s="3">
        <v>68</v>
      </c>
    </row>
    <row r="197" spans="7:9" ht="14.25">
      <c r="G197" s="3">
        <v>497</v>
      </c>
      <c r="H197" s="3" t="s">
        <v>209</v>
      </c>
      <c r="I197" s="3">
        <v>68</v>
      </c>
    </row>
    <row r="198" spans="7:9" ht="14.25">
      <c r="G198" s="3">
        <v>485</v>
      </c>
      <c r="H198" s="3" t="s">
        <v>210</v>
      </c>
      <c r="I198" s="3">
        <v>68</v>
      </c>
    </row>
    <row r="199" spans="7:9" ht="14.25">
      <c r="G199" s="3">
        <v>469</v>
      </c>
      <c r="H199" s="3" t="s">
        <v>211</v>
      </c>
      <c r="I199" s="3">
        <v>68</v>
      </c>
    </row>
    <row r="200" spans="7:9" ht="14.25">
      <c r="G200" s="3">
        <v>477</v>
      </c>
      <c r="H200" s="3" t="s">
        <v>212</v>
      </c>
      <c r="I200" s="3">
        <v>68</v>
      </c>
    </row>
    <row r="201" spans="7:9" ht="14.25">
      <c r="G201" s="3">
        <v>479</v>
      </c>
      <c r="H201" s="3" t="s">
        <v>213</v>
      </c>
      <c r="I201" s="3">
        <v>68</v>
      </c>
    </row>
    <row r="202" spans="7:9" ht="14.25">
      <c r="G202" s="3">
        <v>493</v>
      </c>
      <c r="H202" s="3" t="s">
        <v>214</v>
      </c>
      <c r="I202" s="3">
        <v>68</v>
      </c>
    </row>
    <row r="203" spans="7:9" ht="14.25">
      <c r="G203" s="3">
        <v>476</v>
      </c>
      <c r="H203" s="3" t="s">
        <v>215</v>
      </c>
      <c r="I203" s="3">
        <v>68</v>
      </c>
    </row>
    <row r="204" spans="7:9" ht="14.25">
      <c r="G204" s="3">
        <v>455</v>
      </c>
      <c r="H204" s="3" t="s">
        <v>216</v>
      </c>
      <c r="I204" s="3">
        <v>68</v>
      </c>
    </row>
    <row r="205" spans="7:9" ht="14.25">
      <c r="G205" s="3">
        <v>456</v>
      </c>
      <c r="H205" s="3" t="s">
        <v>217</v>
      </c>
      <c r="I205" s="3">
        <v>68</v>
      </c>
    </row>
    <row r="206" spans="7:9" ht="14.25">
      <c r="G206" s="3">
        <v>457</v>
      </c>
      <c r="H206" s="3" t="s">
        <v>218</v>
      </c>
      <c r="I206" s="3">
        <v>68</v>
      </c>
    </row>
    <row r="207" spans="7:9" ht="14.25">
      <c r="G207" s="3">
        <v>467</v>
      </c>
      <c r="H207" s="3" t="s">
        <v>219</v>
      </c>
      <c r="I207" s="3">
        <v>68</v>
      </c>
    </row>
    <row r="208" spans="7:9" ht="14.25">
      <c r="G208" s="3">
        <v>470</v>
      </c>
      <c r="H208" s="3" t="s">
        <v>220</v>
      </c>
      <c r="I208" s="3">
        <v>68</v>
      </c>
    </row>
    <row r="209" spans="7:9" ht="14.25">
      <c r="G209" s="3">
        <v>472</v>
      </c>
      <c r="H209" s="3" t="s">
        <v>221</v>
      </c>
      <c r="I209" s="3">
        <v>68</v>
      </c>
    </row>
    <row r="210" spans="7:9" ht="14.25">
      <c r="G210" s="3">
        <v>478</v>
      </c>
      <c r="H210" s="3" t="s">
        <v>222</v>
      </c>
      <c r="I210" s="3">
        <v>68</v>
      </c>
    </row>
    <row r="211" spans="7:9" ht="14.25">
      <c r="G211" s="3">
        <v>480</v>
      </c>
      <c r="H211" s="3" t="s">
        <v>223</v>
      </c>
      <c r="I211" s="3">
        <v>68</v>
      </c>
    </row>
    <row r="212" spans="7:9" ht="14.25">
      <c r="G212" s="3">
        <v>482</v>
      </c>
      <c r="H212" s="3" t="s">
        <v>224</v>
      </c>
      <c r="I212" s="3">
        <v>68</v>
      </c>
    </row>
    <row r="213" spans="7:9" ht="14.25">
      <c r="G213" s="3">
        <v>486</v>
      </c>
      <c r="H213" s="3" t="s">
        <v>225</v>
      </c>
      <c r="I213" s="3">
        <v>68</v>
      </c>
    </row>
    <row r="214" spans="7:9" ht="14.25">
      <c r="G214" s="3">
        <v>488</v>
      </c>
      <c r="H214" s="3" t="s">
        <v>226</v>
      </c>
      <c r="I214" s="3">
        <v>68</v>
      </c>
    </row>
    <row r="215" spans="7:9" ht="14.25">
      <c r="G215" s="3">
        <v>490</v>
      </c>
      <c r="H215" s="3" t="s">
        <v>189</v>
      </c>
      <c r="I215" s="3">
        <v>68</v>
      </c>
    </row>
    <row r="216" spans="7:9" ht="14.25">
      <c r="G216" s="3">
        <v>496</v>
      </c>
      <c r="H216" s="3" t="s">
        <v>131</v>
      </c>
      <c r="I216" s="3">
        <v>68</v>
      </c>
    </row>
    <row r="217" spans="7:9" ht="14.25">
      <c r="G217" s="3">
        <v>498</v>
      </c>
      <c r="H217" s="3" t="s">
        <v>227</v>
      </c>
      <c r="I217" s="3">
        <v>68</v>
      </c>
    </row>
    <row r="218" spans="7:9" ht="14.25">
      <c r="G218" s="3">
        <v>505</v>
      </c>
      <c r="H218" s="3" t="s">
        <v>74</v>
      </c>
      <c r="I218" s="3">
        <v>68</v>
      </c>
    </row>
    <row r="219" spans="7:9" ht="14.25">
      <c r="G219" s="3">
        <v>506</v>
      </c>
      <c r="H219" s="3" t="s">
        <v>228</v>
      </c>
      <c r="I219" s="3">
        <v>68</v>
      </c>
    </row>
    <row r="220" spans="7:9" ht="14.25">
      <c r="G220" s="3">
        <v>507</v>
      </c>
      <c r="H220" s="3" t="s">
        <v>229</v>
      </c>
      <c r="I220" s="3">
        <v>68</v>
      </c>
    </row>
    <row r="221" spans="7:9" ht="14.25">
      <c r="G221" s="3">
        <v>509</v>
      </c>
      <c r="H221" s="3" t="s">
        <v>182</v>
      </c>
      <c r="I221" s="3">
        <v>68</v>
      </c>
    </row>
    <row r="222" spans="7:9" ht="14.25">
      <c r="G222" s="3">
        <v>513</v>
      </c>
      <c r="H222" s="3" t="s">
        <v>203</v>
      </c>
      <c r="I222" s="3">
        <v>68</v>
      </c>
    </row>
    <row r="223" spans="7:9" ht="14.25">
      <c r="G223" s="3">
        <v>474</v>
      </c>
      <c r="H223" s="3" t="s">
        <v>190</v>
      </c>
      <c r="I223" s="3">
        <v>68</v>
      </c>
    </row>
    <row r="224" spans="7:9" ht="14.25">
      <c r="G224" s="3">
        <v>468</v>
      </c>
      <c r="H224" s="3" t="s">
        <v>33</v>
      </c>
      <c r="I224" s="3">
        <v>68</v>
      </c>
    </row>
    <row r="225" spans="7:9" ht="14.25">
      <c r="G225" s="3">
        <v>481</v>
      </c>
      <c r="H225" s="3" t="s">
        <v>230</v>
      </c>
      <c r="I225" s="3">
        <v>68</v>
      </c>
    </row>
    <row r="226" spans="7:9" ht="14.25">
      <c r="G226" s="3">
        <v>483</v>
      </c>
      <c r="H226" s="3" t="s">
        <v>231</v>
      </c>
      <c r="I226" s="3">
        <v>68</v>
      </c>
    </row>
    <row r="227" spans="7:9" ht="14.25">
      <c r="G227" s="3">
        <v>471</v>
      </c>
      <c r="H227" s="3" t="s">
        <v>232</v>
      </c>
      <c r="I227" s="3">
        <v>68</v>
      </c>
    </row>
    <row r="228" spans="7:9" ht="14.25">
      <c r="G228" s="3">
        <v>466</v>
      </c>
      <c r="H228" s="3" t="s">
        <v>233</v>
      </c>
      <c r="I228" s="3">
        <v>68</v>
      </c>
    </row>
    <row r="229" spans="7:9" ht="14.25">
      <c r="G229" s="3">
        <v>487</v>
      </c>
      <c r="H229" s="3" t="s">
        <v>234</v>
      </c>
      <c r="I229" s="3">
        <v>68</v>
      </c>
    </row>
    <row r="230" spans="7:9" ht="14.25">
      <c r="G230" s="3">
        <v>512</v>
      </c>
      <c r="H230" s="3" t="s">
        <v>235</v>
      </c>
      <c r="I230" s="3">
        <v>68</v>
      </c>
    </row>
    <row r="231" spans="7:9" ht="14.25">
      <c r="G231" s="3">
        <v>464</v>
      </c>
      <c r="H231" s="3" t="s">
        <v>56</v>
      </c>
      <c r="I231" s="3">
        <v>68</v>
      </c>
    </row>
    <row r="232" spans="7:9" ht="14.25">
      <c r="G232" s="3">
        <v>504</v>
      </c>
      <c r="H232" s="3" t="s">
        <v>236</v>
      </c>
      <c r="I232" s="3">
        <v>68</v>
      </c>
    </row>
    <row r="233" spans="7:9" ht="14.25">
      <c r="G233" s="3">
        <v>463</v>
      </c>
      <c r="H233" s="3" t="s">
        <v>237</v>
      </c>
      <c r="I233" s="3">
        <v>68</v>
      </c>
    </row>
    <row r="234" spans="7:9" ht="14.25">
      <c r="G234" s="3">
        <v>459</v>
      </c>
      <c r="H234" s="3" t="s">
        <v>238</v>
      </c>
      <c r="I234" s="3">
        <v>68</v>
      </c>
    </row>
    <row r="235" spans="7:9" ht="14.25">
      <c r="G235" s="3">
        <v>475</v>
      </c>
      <c r="H235" s="3" t="s">
        <v>239</v>
      </c>
      <c r="I235" s="3">
        <v>68</v>
      </c>
    </row>
    <row r="236" spans="7:9" ht="14.25">
      <c r="G236" s="3">
        <v>492</v>
      </c>
      <c r="H236" s="3" t="s">
        <v>240</v>
      </c>
      <c r="I236" s="3">
        <v>68</v>
      </c>
    </row>
    <row r="237" spans="7:9" ht="14.25">
      <c r="G237" s="3">
        <v>484</v>
      </c>
      <c r="H237" s="3" t="s">
        <v>241</v>
      </c>
      <c r="I237" s="3">
        <v>68</v>
      </c>
    </row>
    <row r="238" spans="7:9" ht="14.25">
      <c r="G238" s="3">
        <v>511</v>
      </c>
      <c r="H238" s="3" t="s">
        <v>242</v>
      </c>
      <c r="I238" s="3">
        <v>68</v>
      </c>
    </row>
    <row r="239" spans="7:9" ht="14.25">
      <c r="G239" s="3">
        <v>494</v>
      </c>
      <c r="H239" s="3" t="s">
        <v>243</v>
      </c>
      <c r="I239" s="3">
        <v>68</v>
      </c>
    </row>
    <row r="240" spans="7:9" ht="14.25">
      <c r="G240" s="3">
        <v>458</v>
      </c>
      <c r="H240" s="3" t="s">
        <v>244</v>
      </c>
      <c r="I240" s="3">
        <v>68</v>
      </c>
    </row>
    <row r="241" spans="7:9" ht="14.25">
      <c r="G241" s="3">
        <v>501</v>
      </c>
      <c r="H241" s="3" t="s">
        <v>245</v>
      </c>
      <c r="I241" s="3">
        <v>68</v>
      </c>
    </row>
    <row r="242" spans="7:9" ht="14.25">
      <c r="G242" s="3">
        <v>510</v>
      </c>
      <c r="H242" s="3" t="s">
        <v>246</v>
      </c>
      <c r="I242" s="3">
        <v>68</v>
      </c>
    </row>
    <row r="243" spans="7:9" ht="14.25">
      <c r="G243" s="3">
        <v>499</v>
      </c>
      <c r="H243" s="3" t="s">
        <v>247</v>
      </c>
      <c r="I243" s="3">
        <v>68</v>
      </c>
    </row>
    <row r="244" spans="7:9" ht="14.25">
      <c r="G244" s="3">
        <v>495</v>
      </c>
      <c r="H244" s="3" t="s">
        <v>248</v>
      </c>
      <c r="I244" s="3">
        <v>68</v>
      </c>
    </row>
    <row r="245" spans="7:9" ht="14.25">
      <c r="G245" s="3">
        <v>462</v>
      </c>
      <c r="H245" s="3" t="s">
        <v>249</v>
      </c>
      <c r="I245" s="3">
        <v>68</v>
      </c>
    </row>
    <row r="246" spans="7:9" ht="14.25">
      <c r="G246" s="3">
        <v>500</v>
      </c>
      <c r="H246" s="3" t="s">
        <v>250</v>
      </c>
      <c r="I246" s="3">
        <v>68</v>
      </c>
    </row>
    <row r="247" spans="7:9" ht="14.25">
      <c r="G247" s="3">
        <v>491</v>
      </c>
      <c r="H247" s="3" t="s">
        <v>251</v>
      </c>
      <c r="I247" s="3">
        <v>68</v>
      </c>
    </row>
    <row r="248" spans="7:9" ht="14.25">
      <c r="G248" s="3">
        <v>460</v>
      </c>
      <c r="H248" s="3" t="s">
        <v>252</v>
      </c>
      <c r="I248" s="3">
        <v>68</v>
      </c>
    </row>
    <row r="249" spans="7:9" ht="14.25">
      <c r="G249" s="3">
        <v>508</v>
      </c>
      <c r="H249" s="3" t="s">
        <v>253</v>
      </c>
      <c r="I249" s="3">
        <v>68</v>
      </c>
    </row>
    <row r="250" spans="7:9" ht="14.25">
      <c r="G250" s="3">
        <v>461</v>
      </c>
      <c r="H250" s="3" t="s">
        <v>254</v>
      </c>
      <c r="I250" s="3">
        <v>68</v>
      </c>
    </row>
    <row r="251" spans="7:9" ht="14.25">
      <c r="G251" s="3">
        <v>545</v>
      </c>
      <c r="H251" s="3" t="s">
        <v>255</v>
      </c>
      <c r="I251" s="3">
        <v>70</v>
      </c>
    </row>
    <row r="252" spans="7:9" ht="14.25">
      <c r="G252" s="3">
        <v>546</v>
      </c>
      <c r="H252" s="3" t="s">
        <v>204</v>
      </c>
      <c r="I252" s="3">
        <v>70</v>
      </c>
    </row>
    <row r="253" spans="7:9" ht="14.25">
      <c r="G253" s="3">
        <v>518</v>
      </c>
      <c r="H253" s="3" t="s">
        <v>251</v>
      </c>
      <c r="I253" s="3">
        <v>70</v>
      </c>
    </row>
    <row r="254" spans="7:9" ht="14.25">
      <c r="G254" s="3">
        <v>521</v>
      </c>
      <c r="H254" s="3" t="s">
        <v>249</v>
      </c>
      <c r="I254" s="3">
        <v>70</v>
      </c>
    </row>
    <row r="255" spans="7:9" ht="14.25">
      <c r="G255" s="3">
        <v>516</v>
      </c>
      <c r="H255" s="3" t="s">
        <v>256</v>
      </c>
      <c r="I255" s="3">
        <v>70</v>
      </c>
    </row>
    <row r="256" spans="7:9" ht="14.25">
      <c r="G256" s="3">
        <v>523</v>
      </c>
      <c r="H256" s="3" t="s">
        <v>244</v>
      </c>
      <c r="I256" s="3">
        <v>70</v>
      </c>
    </row>
    <row r="257" spans="7:9" ht="14.25">
      <c r="G257" s="3">
        <v>538</v>
      </c>
      <c r="H257" s="3" t="s">
        <v>243</v>
      </c>
      <c r="I257" s="3">
        <v>70</v>
      </c>
    </row>
    <row r="258" spans="7:9" ht="14.25">
      <c r="G258" s="3">
        <v>524</v>
      </c>
      <c r="H258" s="3" t="s">
        <v>237</v>
      </c>
      <c r="I258" s="3">
        <v>70</v>
      </c>
    </row>
    <row r="259" spans="7:9" ht="14.25">
      <c r="G259" s="3">
        <v>519</v>
      </c>
      <c r="H259" s="3" t="s">
        <v>56</v>
      </c>
      <c r="I259" s="3">
        <v>70</v>
      </c>
    </row>
    <row r="260" spans="7:9" ht="14.25">
      <c r="G260" s="3">
        <v>529</v>
      </c>
      <c r="H260" s="3" t="s">
        <v>235</v>
      </c>
      <c r="I260" s="3">
        <v>70</v>
      </c>
    </row>
    <row r="261" spans="7:9" ht="14.25">
      <c r="G261" s="3">
        <v>528</v>
      </c>
      <c r="H261" s="3" t="s">
        <v>257</v>
      </c>
      <c r="I261" s="3">
        <v>70</v>
      </c>
    </row>
    <row r="262" spans="7:9" ht="14.25">
      <c r="G262" s="3">
        <v>527</v>
      </c>
      <c r="H262" s="3" t="s">
        <v>258</v>
      </c>
      <c r="I262" s="3">
        <v>70</v>
      </c>
    </row>
    <row r="263" spans="7:9" ht="14.25">
      <c r="G263" s="3">
        <v>542</v>
      </c>
      <c r="H263" s="3" t="s">
        <v>259</v>
      </c>
      <c r="I263" s="3">
        <v>70</v>
      </c>
    </row>
    <row r="264" spans="7:9" ht="14.25">
      <c r="G264" s="3">
        <v>541</v>
      </c>
      <c r="H264" s="3" t="s">
        <v>260</v>
      </c>
      <c r="I264" s="3">
        <v>70</v>
      </c>
    </row>
    <row r="265" spans="7:9" ht="14.25">
      <c r="G265" s="3">
        <v>540</v>
      </c>
      <c r="H265" s="3" t="s">
        <v>261</v>
      </c>
      <c r="I265" s="3">
        <v>70</v>
      </c>
    </row>
    <row r="266" spans="7:9" ht="14.25">
      <c r="G266" s="3">
        <v>537</v>
      </c>
      <c r="H266" s="3" t="s">
        <v>131</v>
      </c>
      <c r="I266" s="3">
        <v>70</v>
      </c>
    </row>
    <row r="267" spans="7:9" ht="14.25">
      <c r="G267" s="3">
        <v>548</v>
      </c>
      <c r="H267" s="3" t="s">
        <v>60</v>
      </c>
      <c r="I267" s="3">
        <v>70</v>
      </c>
    </row>
    <row r="268" spans="7:9" ht="14.25">
      <c r="G268" s="3">
        <v>544</v>
      </c>
      <c r="H268" s="3" t="s">
        <v>205</v>
      </c>
      <c r="I268" s="3">
        <v>70</v>
      </c>
    </row>
    <row r="269" spans="7:9" ht="14.25">
      <c r="G269" s="3">
        <v>552</v>
      </c>
      <c r="H269" s="3" t="s">
        <v>262</v>
      </c>
      <c r="I269" s="3">
        <v>70</v>
      </c>
    </row>
    <row r="270" spans="7:9" ht="14.25">
      <c r="G270" s="3">
        <v>539</v>
      </c>
      <c r="H270" s="3" t="s">
        <v>207</v>
      </c>
      <c r="I270" s="3">
        <v>70</v>
      </c>
    </row>
    <row r="271" spans="7:9" ht="14.25">
      <c r="G271" s="3">
        <v>515</v>
      </c>
      <c r="H271" s="3" t="s">
        <v>208</v>
      </c>
      <c r="I271" s="3">
        <v>70</v>
      </c>
    </row>
    <row r="272" spans="7:9" ht="14.25">
      <c r="G272" s="3">
        <v>531</v>
      </c>
      <c r="H272" s="3" t="s">
        <v>202</v>
      </c>
      <c r="I272" s="3">
        <v>70</v>
      </c>
    </row>
    <row r="273" spans="7:9" ht="14.25">
      <c r="G273" s="3">
        <v>530</v>
      </c>
      <c r="H273" s="3" t="s">
        <v>263</v>
      </c>
      <c r="I273" s="3">
        <v>70</v>
      </c>
    </row>
    <row r="274" spans="7:9" ht="14.25">
      <c r="G274" s="3">
        <v>549</v>
      </c>
      <c r="H274" s="3" t="s">
        <v>264</v>
      </c>
      <c r="I274" s="3">
        <v>70</v>
      </c>
    </row>
    <row r="275" spans="7:9" ht="14.25">
      <c r="G275" s="3">
        <v>543</v>
      </c>
      <c r="H275" s="3" t="s">
        <v>265</v>
      </c>
      <c r="I275" s="3">
        <v>70</v>
      </c>
    </row>
    <row r="276" spans="7:9" ht="14.25">
      <c r="G276" s="3">
        <v>547</v>
      </c>
      <c r="H276" s="3" t="s">
        <v>212</v>
      </c>
      <c r="I276" s="3">
        <v>70</v>
      </c>
    </row>
    <row r="277" spans="7:9" ht="14.25">
      <c r="G277" s="3">
        <v>550</v>
      </c>
      <c r="H277" s="3" t="s">
        <v>213</v>
      </c>
      <c r="I277" s="3">
        <v>70</v>
      </c>
    </row>
    <row r="278" spans="7:9" ht="14.25">
      <c r="G278" s="3">
        <v>551</v>
      </c>
      <c r="H278" s="3" t="s">
        <v>266</v>
      </c>
      <c r="I278" s="3">
        <v>70</v>
      </c>
    </row>
    <row r="279" spans="7:9" ht="14.25">
      <c r="G279" s="3">
        <v>520</v>
      </c>
      <c r="H279" s="3" t="s">
        <v>215</v>
      </c>
      <c r="I279" s="3">
        <v>70</v>
      </c>
    </row>
    <row r="280" spans="7:9" ht="14.25">
      <c r="G280" s="3">
        <v>522</v>
      </c>
      <c r="H280" s="3" t="s">
        <v>267</v>
      </c>
      <c r="I280" s="3">
        <v>70</v>
      </c>
    </row>
    <row r="281" spans="7:9" ht="14.25">
      <c r="G281" s="3">
        <v>514</v>
      </c>
      <c r="H281" s="3" t="s">
        <v>28</v>
      </c>
      <c r="I281" s="3">
        <v>70</v>
      </c>
    </row>
    <row r="282" spans="7:9" ht="14.25">
      <c r="G282" s="3">
        <v>517</v>
      </c>
      <c r="H282" s="3" t="s">
        <v>268</v>
      </c>
      <c r="I282" s="3">
        <v>70</v>
      </c>
    </row>
    <row r="283" spans="7:9" ht="14.25">
      <c r="G283" s="3">
        <v>525</v>
      </c>
      <c r="H283" s="3" t="s">
        <v>269</v>
      </c>
      <c r="I283" s="3">
        <v>70</v>
      </c>
    </row>
    <row r="284" spans="7:9" ht="14.25">
      <c r="G284" s="3">
        <v>526</v>
      </c>
      <c r="H284" s="3" t="s">
        <v>270</v>
      </c>
      <c r="I284" s="3">
        <v>70</v>
      </c>
    </row>
    <row r="285" spans="7:9" ht="14.25">
      <c r="G285" s="3">
        <v>532</v>
      </c>
      <c r="H285" s="3" t="s">
        <v>271</v>
      </c>
      <c r="I285" s="3">
        <v>70</v>
      </c>
    </row>
    <row r="286" spans="7:9" ht="14.25">
      <c r="G286" s="3">
        <v>533</v>
      </c>
      <c r="H286" s="3" t="s">
        <v>272</v>
      </c>
      <c r="I286" s="3">
        <v>70</v>
      </c>
    </row>
    <row r="287" spans="7:9" ht="14.25">
      <c r="G287" s="3">
        <v>534</v>
      </c>
      <c r="H287" s="3" t="s">
        <v>273</v>
      </c>
      <c r="I287" s="3">
        <v>70</v>
      </c>
    </row>
    <row r="288" spans="7:9" ht="14.25">
      <c r="G288" s="3">
        <v>535</v>
      </c>
      <c r="H288" s="3" t="s">
        <v>224</v>
      </c>
      <c r="I288" s="3">
        <v>70</v>
      </c>
    </row>
    <row r="289" spans="7:9" ht="14.25">
      <c r="G289" s="3">
        <v>536</v>
      </c>
      <c r="H289" s="3" t="s">
        <v>274</v>
      </c>
      <c r="I289" s="3">
        <v>70</v>
      </c>
    </row>
    <row r="290" spans="7:9" ht="14.25">
      <c r="G290" s="3">
        <v>415</v>
      </c>
      <c r="H290" s="3" t="s">
        <v>275</v>
      </c>
      <c r="I290" s="3">
        <v>60</v>
      </c>
    </row>
    <row r="291" spans="7:9" ht="14.25">
      <c r="G291" s="3">
        <v>412</v>
      </c>
      <c r="H291" s="3" t="s">
        <v>276</v>
      </c>
      <c r="I291" s="3">
        <v>60</v>
      </c>
    </row>
    <row r="292" spans="7:9" ht="14.25">
      <c r="G292" s="3">
        <v>411</v>
      </c>
      <c r="H292" s="3" t="s">
        <v>28</v>
      </c>
      <c r="I292" s="3">
        <v>60</v>
      </c>
    </row>
    <row r="293" spans="7:9" ht="14.25">
      <c r="G293" s="3">
        <v>413</v>
      </c>
      <c r="H293" s="3" t="s">
        <v>44</v>
      </c>
      <c r="I293" s="3">
        <v>60</v>
      </c>
    </row>
    <row r="294" spans="7:9" ht="14.25">
      <c r="G294" s="3">
        <v>414</v>
      </c>
      <c r="H294" s="3" t="s">
        <v>46</v>
      </c>
      <c r="I294" s="3">
        <v>60</v>
      </c>
    </row>
    <row r="295" spans="7:9" ht="14.25">
      <c r="G295" s="3">
        <v>416</v>
      </c>
      <c r="H295" s="3" t="s">
        <v>277</v>
      </c>
      <c r="I295" s="3">
        <v>60</v>
      </c>
    </row>
    <row r="296" spans="7:9" ht="14.25">
      <c r="G296" s="3">
        <v>392</v>
      </c>
      <c r="H296" s="3" t="s">
        <v>33</v>
      </c>
      <c r="I296" s="3">
        <v>53</v>
      </c>
    </row>
    <row r="297" spans="7:9" ht="14.25">
      <c r="G297" s="3">
        <v>390</v>
      </c>
      <c r="H297" s="3" t="s">
        <v>28</v>
      </c>
      <c r="I297" s="3">
        <v>53</v>
      </c>
    </row>
    <row r="298" spans="7:9" ht="14.25">
      <c r="G298" s="3">
        <v>391</v>
      </c>
      <c r="H298" s="3" t="s">
        <v>201</v>
      </c>
      <c r="I298" s="3">
        <v>53</v>
      </c>
    </row>
    <row r="299" spans="7:9" ht="14.25">
      <c r="G299" s="3">
        <v>393</v>
      </c>
      <c r="H299" s="3" t="s">
        <v>60</v>
      </c>
      <c r="I299" s="3">
        <v>53</v>
      </c>
    </row>
    <row r="300" spans="7:9" ht="14.25">
      <c r="G300" s="3">
        <v>557</v>
      </c>
      <c r="H300" s="3" t="s">
        <v>213</v>
      </c>
      <c r="I300" s="3">
        <v>74</v>
      </c>
    </row>
    <row r="301" spans="7:9" ht="14.25">
      <c r="G301" s="3">
        <v>555</v>
      </c>
      <c r="H301" s="3" t="s">
        <v>278</v>
      </c>
      <c r="I301" s="3">
        <v>74</v>
      </c>
    </row>
    <row r="302" spans="7:9" ht="14.25">
      <c r="G302" s="3">
        <v>556</v>
      </c>
      <c r="H302" s="3" t="s">
        <v>182</v>
      </c>
      <c r="I302" s="3">
        <v>74</v>
      </c>
    </row>
    <row r="303" spans="7:9" ht="14.25">
      <c r="G303" s="3">
        <v>559</v>
      </c>
      <c r="H303" s="3" t="s">
        <v>279</v>
      </c>
      <c r="I303" s="3">
        <v>74</v>
      </c>
    </row>
    <row r="304" spans="7:9" ht="14.25">
      <c r="G304" s="3">
        <v>558</v>
      </c>
      <c r="H304" s="3" t="s">
        <v>280</v>
      </c>
      <c r="I304" s="3">
        <v>74</v>
      </c>
    </row>
    <row r="305" spans="7:9" ht="14.25">
      <c r="G305" s="3">
        <v>378</v>
      </c>
      <c r="H305" s="3" t="s">
        <v>28</v>
      </c>
      <c r="I305" s="3">
        <v>42</v>
      </c>
    </row>
    <row r="306" spans="7:9" ht="14.25">
      <c r="G306" s="3">
        <v>379</v>
      </c>
      <c r="H306" s="3" t="s">
        <v>281</v>
      </c>
      <c r="I306" s="3">
        <v>42</v>
      </c>
    </row>
    <row r="307" spans="7:9" ht="14.25">
      <c r="G307" s="3">
        <v>380</v>
      </c>
      <c r="H307" s="3" t="s">
        <v>201</v>
      </c>
      <c r="I307" s="3">
        <v>42</v>
      </c>
    </row>
    <row r="308" spans="7:9" ht="14.25">
      <c r="G308" s="3">
        <v>396</v>
      </c>
      <c r="H308" s="3" t="s">
        <v>28</v>
      </c>
      <c r="I308" s="3">
        <v>55</v>
      </c>
    </row>
    <row r="309" spans="7:9" ht="14.25">
      <c r="G309" s="3">
        <v>553</v>
      </c>
      <c r="H309" s="3" t="s">
        <v>182</v>
      </c>
      <c r="I309" s="3">
        <v>72</v>
      </c>
    </row>
    <row r="310" spans="7:9" ht="14.25">
      <c r="G310" s="3">
        <v>554</v>
      </c>
      <c r="H310" s="3" t="s">
        <v>269</v>
      </c>
      <c r="I310" s="3">
        <v>72</v>
      </c>
    </row>
    <row r="311" spans="7:9" ht="14.25">
      <c r="G311" s="3">
        <v>815</v>
      </c>
      <c r="H311" s="3" t="s">
        <v>282</v>
      </c>
      <c r="I311" s="3">
        <v>339</v>
      </c>
    </row>
    <row r="312" spans="7:9" ht="14.25">
      <c r="G312" s="3">
        <v>816</v>
      </c>
      <c r="H312" s="3" t="s">
        <v>283</v>
      </c>
      <c r="I312" s="3">
        <v>339</v>
      </c>
    </row>
    <row r="313" spans="7:9" ht="14.25">
      <c r="G313" s="3">
        <v>322</v>
      </c>
      <c r="H313" s="3" t="s">
        <v>28</v>
      </c>
      <c r="I313" s="3">
        <v>17</v>
      </c>
    </row>
    <row r="314" spans="7:9" ht="14.25">
      <c r="G314" s="3">
        <v>323</v>
      </c>
      <c r="H314" s="3" t="s">
        <v>27</v>
      </c>
      <c r="I314" s="3">
        <v>17</v>
      </c>
    </row>
    <row r="315" spans="7:9" ht="14.25">
      <c r="G315" s="3">
        <v>237</v>
      </c>
      <c r="H315" s="3" t="s">
        <v>138</v>
      </c>
      <c r="I315" s="3">
        <v>8</v>
      </c>
    </row>
    <row r="316" spans="7:9" ht="14.25">
      <c r="G316" s="3">
        <v>236</v>
      </c>
      <c r="H316" s="3" t="s">
        <v>28</v>
      </c>
      <c r="I316" s="3">
        <v>8</v>
      </c>
    </row>
    <row r="317" spans="7:9" ht="14.25">
      <c r="G317" s="3">
        <v>235</v>
      </c>
      <c r="H317" s="3" t="s">
        <v>120</v>
      </c>
      <c r="I317" s="3">
        <v>8</v>
      </c>
    </row>
    <row r="318" spans="7:9" ht="14.25">
      <c r="G318" s="3">
        <v>238</v>
      </c>
      <c r="H318" s="3" t="s">
        <v>39</v>
      </c>
      <c r="I318" s="3">
        <v>8</v>
      </c>
    </row>
    <row r="319" spans="7:9" ht="14.25">
      <c r="G319" s="3">
        <v>234</v>
      </c>
      <c r="H319" s="3" t="s">
        <v>27</v>
      </c>
      <c r="I319" s="3">
        <v>8</v>
      </c>
    </row>
    <row r="320" spans="7:9" ht="14.25">
      <c r="G320" s="3">
        <v>363</v>
      </c>
      <c r="H320" s="3" t="s">
        <v>28</v>
      </c>
      <c r="I320" s="3">
        <v>39</v>
      </c>
    </row>
    <row r="321" spans="7:9" ht="14.25">
      <c r="G321" s="3">
        <v>365</v>
      </c>
      <c r="H321" s="3" t="s">
        <v>284</v>
      </c>
      <c r="I321" s="3">
        <v>39</v>
      </c>
    </row>
    <row r="322" spans="7:9" ht="14.25">
      <c r="G322" s="3">
        <v>366</v>
      </c>
      <c r="H322" s="3" t="s">
        <v>60</v>
      </c>
      <c r="I322" s="3">
        <v>39</v>
      </c>
    </row>
    <row r="323" spans="7:9" ht="14.25">
      <c r="G323" s="3">
        <v>364</v>
      </c>
      <c r="H323" s="3" t="s">
        <v>275</v>
      </c>
      <c r="I323" s="3">
        <v>39</v>
      </c>
    </row>
    <row r="324" spans="7:9" ht="14.25">
      <c r="G324" s="3">
        <v>400</v>
      </c>
      <c r="H324" s="3" t="s">
        <v>285</v>
      </c>
      <c r="I324" s="3">
        <v>57</v>
      </c>
    </row>
    <row r="325" spans="7:9" ht="14.25">
      <c r="G325" s="3">
        <v>403</v>
      </c>
      <c r="H325" s="3" t="s">
        <v>286</v>
      </c>
      <c r="I325" s="3">
        <v>57</v>
      </c>
    </row>
    <row r="326" spans="7:9" ht="14.25">
      <c r="G326" s="3">
        <v>404</v>
      </c>
      <c r="H326" s="3" t="s">
        <v>225</v>
      </c>
      <c r="I326" s="3">
        <v>57</v>
      </c>
    </row>
    <row r="327" spans="7:9" ht="14.25">
      <c r="G327" s="3">
        <v>399</v>
      </c>
      <c r="H327" s="3" t="s">
        <v>287</v>
      </c>
      <c r="I327" s="3">
        <v>57</v>
      </c>
    </row>
    <row r="328" spans="7:9" ht="14.25">
      <c r="G328" s="3">
        <v>398</v>
      </c>
      <c r="H328" s="3" t="s">
        <v>174</v>
      </c>
      <c r="I328" s="3">
        <v>57</v>
      </c>
    </row>
    <row r="329" spans="7:9" ht="14.25">
      <c r="G329" s="3">
        <v>397</v>
      </c>
      <c r="H329" s="3" t="s">
        <v>28</v>
      </c>
      <c r="I329" s="3">
        <v>57</v>
      </c>
    </row>
    <row r="330" spans="7:9" ht="14.25">
      <c r="G330" s="3">
        <v>401</v>
      </c>
      <c r="H330" s="3" t="s">
        <v>168</v>
      </c>
      <c r="I330" s="3">
        <v>57</v>
      </c>
    </row>
    <row r="331" spans="7:9" ht="14.25">
      <c r="G331" s="3">
        <v>402</v>
      </c>
      <c r="H331" s="3" t="s">
        <v>172</v>
      </c>
      <c r="I331" s="3">
        <v>57</v>
      </c>
    </row>
    <row r="332" spans="7:9" ht="14.25">
      <c r="G332" s="3">
        <v>452</v>
      </c>
      <c r="H332" s="3" t="s">
        <v>288</v>
      </c>
      <c r="I332" s="3">
        <v>66</v>
      </c>
    </row>
    <row r="333" spans="7:9" ht="14.25">
      <c r="G333" s="3">
        <v>447</v>
      </c>
      <c r="H333" s="3" t="s">
        <v>289</v>
      </c>
      <c r="I333" s="3">
        <v>66</v>
      </c>
    </row>
    <row r="334" spans="7:9" ht="14.25">
      <c r="G334" s="3">
        <v>449</v>
      </c>
      <c r="H334" s="3" t="s">
        <v>242</v>
      </c>
      <c r="I334" s="3">
        <v>66</v>
      </c>
    </row>
    <row r="335" spans="7:9" ht="14.25">
      <c r="G335" s="3">
        <v>435</v>
      </c>
      <c r="H335" s="3" t="s">
        <v>56</v>
      </c>
      <c r="I335" s="3">
        <v>66</v>
      </c>
    </row>
    <row r="336" spans="7:9" ht="14.25">
      <c r="G336" s="3">
        <v>445</v>
      </c>
      <c r="H336" s="3" t="s">
        <v>211</v>
      </c>
      <c r="I336" s="3">
        <v>66</v>
      </c>
    </row>
    <row r="337" spans="7:9" ht="14.25">
      <c r="G337" s="3">
        <v>423</v>
      </c>
      <c r="H337" s="3" t="s">
        <v>28</v>
      </c>
      <c r="I337" s="3">
        <v>66</v>
      </c>
    </row>
    <row r="338" spans="7:9" ht="14.25">
      <c r="G338" s="3">
        <v>432</v>
      </c>
      <c r="H338" s="3" t="s">
        <v>263</v>
      </c>
      <c r="I338" s="3">
        <v>66</v>
      </c>
    </row>
    <row r="339" spans="7:9" ht="14.25">
      <c r="G339" s="3">
        <v>443</v>
      </c>
      <c r="H339" s="3" t="s">
        <v>232</v>
      </c>
      <c r="I339" s="3">
        <v>66</v>
      </c>
    </row>
    <row r="340" spans="7:9" ht="14.25">
      <c r="G340" s="3">
        <v>440</v>
      </c>
      <c r="H340" s="3" t="s">
        <v>230</v>
      </c>
      <c r="I340" s="3">
        <v>66</v>
      </c>
    </row>
    <row r="341" spans="7:9" ht="14.25">
      <c r="G341" s="3">
        <v>427</v>
      </c>
      <c r="H341" s="3" t="s">
        <v>33</v>
      </c>
      <c r="I341" s="3">
        <v>66</v>
      </c>
    </row>
    <row r="342" spans="7:9" ht="14.25">
      <c r="G342" s="3">
        <v>454</v>
      </c>
      <c r="H342" s="3" t="s">
        <v>290</v>
      </c>
      <c r="I342" s="3">
        <v>66</v>
      </c>
    </row>
    <row r="343" spans="7:9" ht="14.25">
      <c r="G343" s="3">
        <v>451</v>
      </c>
      <c r="H343" s="3" t="s">
        <v>179</v>
      </c>
      <c r="I343" s="3">
        <v>66</v>
      </c>
    </row>
    <row r="344" spans="7:9" ht="14.25">
      <c r="G344" s="3">
        <v>436</v>
      </c>
      <c r="H344" s="3" t="s">
        <v>291</v>
      </c>
      <c r="I344" s="3">
        <v>66</v>
      </c>
    </row>
    <row r="345" spans="7:9" ht="14.25">
      <c r="G345" s="3">
        <v>434</v>
      </c>
      <c r="H345" s="3" t="s">
        <v>179</v>
      </c>
      <c r="I345" s="3">
        <v>66</v>
      </c>
    </row>
    <row r="346" spans="7:9" ht="14.25">
      <c r="G346" s="3">
        <v>429</v>
      </c>
      <c r="H346" s="3" t="s">
        <v>292</v>
      </c>
      <c r="I346" s="3">
        <v>66</v>
      </c>
    </row>
    <row r="347" spans="7:9" ht="14.25">
      <c r="G347" s="3">
        <v>426</v>
      </c>
      <c r="H347" s="3" t="s">
        <v>293</v>
      </c>
      <c r="I347" s="3">
        <v>66</v>
      </c>
    </row>
    <row r="348" spans="7:9" ht="14.25">
      <c r="G348" s="3">
        <v>424</v>
      </c>
      <c r="H348" s="3" t="s">
        <v>294</v>
      </c>
      <c r="I348" s="3">
        <v>66</v>
      </c>
    </row>
    <row r="349" spans="7:9" ht="14.25">
      <c r="G349" s="3">
        <v>450</v>
      </c>
      <c r="H349" s="3" t="s">
        <v>195</v>
      </c>
      <c r="I349" s="3">
        <v>66</v>
      </c>
    </row>
    <row r="350" spans="7:9" ht="14.25">
      <c r="G350" s="3">
        <v>441</v>
      </c>
      <c r="H350" s="3" t="s">
        <v>295</v>
      </c>
      <c r="I350" s="3">
        <v>66</v>
      </c>
    </row>
    <row r="351" spans="7:9" ht="14.25">
      <c r="G351" s="3">
        <v>425</v>
      </c>
      <c r="H351" s="3" t="s">
        <v>213</v>
      </c>
      <c r="I351" s="3">
        <v>66</v>
      </c>
    </row>
    <row r="352" spans="7:9" ht="14.25">
      <c r="G352" s="3">
        <v>439</v>
      </c>
      <c r="H352" s="3" t="s">
        <v>210</v>
      </c>
      <c r="I352" s="3">
        <v>66</v>
      </c>
    </row>
    <row r="353" spans="7:9" ht="14.25">
      <c r="G353" s="3">
        <v>438</v>
      </c>
      <c r="H353" s="3" t="s">
        <v>209</v>
      </c>
      <c r="I353" s="3">
        <v>66</v>
      </c>
    </row>
    <row r="354" spans="7:9" ht="14.25">
      <c r="G354" s="3">
        <v>446</v>
      </c>
      <c r="H354" s="3" t="s">
        <v>264</v>
      </c>
      <c r="I354" s="3">
        <v>66</v>
      </c>
    </row>
    <row r="355" spans="7:9" ht="14.25">
      <c r="G355" s="3">
        <v>437</v>
      </c>
      <c r="H355" s="3" t="s">
        <v>202</v>
      </c>
      <c r="I355" s="3">
        <v>66</v>
      </c>
    </row>
    <row r="356" spans="7:9" ht="14.25">
      <c r="G356" s="3">
        <v>433</v>
      </c>
      <c r="H356" s="3" t="s">
        <v>296</v>
      </c>
      <c r="I356" s="3">
        <v>66</v>
      </c>
    </row>
    <row r="357" spans="7:9" ht="14.25">
      <c r="G357" s="3">
        <v>444</v>
      </c>
      <c r="H357" s="3" t="s">
        <v>158</v>
      </c>
      <c r="I357" s="3">
        <v>66</v>
      </c>
    </row>
    <row r="358" spans="7:9" ht="14.25">
      <c r="G358" s="3">
        <v>430</v>
      </c>
      <c r="H358" s="3" t="s">
        <v>205</v>
      </c>
      <c r="I358" s="3">
        <v>66</v>
      </c>
    </row>
    <row r="359" spans="7:9" ht="14.25">
      <c r="G359" s="3">
        <v>431</v>
      </c>
      <c r="H359" s="3" t="s">
        <v>60</v>
      </c>
      <c r="I359" s="3">
        <v>66</v>
      </c>
    </row>
    <row r="360" spans="7:9" ht="14.25">
      <c r="G360" s="3">
        <v>448</v>
      </c>
      <c r="H360" s="3" t="s">
        <v>255</v>
      </c>
      <c r="I360" s="3">
        <v>66</v>
      </c>
    </row>
    <row r="361" spans="7:9" ht="14.25">
      <c r="G361" s="3">
        <v>442</v>
      </c>
      <c r="H361" s="3" t="s">
        <v>190</v>
      </c>
      <c r="I361" s="3">
        <v>66</v>
      </c>
    </row>
    <row r="362" spans="7:9" ht="14.25">
      <c r="G362" s="3">
        <v>428</v>
      </c>
      <c r="H362" s="3" t="s">
        <v>233</v>
      </c>
      <c r="I362" s="3">
        <v>66</v>
      </c>
    </row>
    <row r="363" spans="7:9" ht="14.25">
      <c r="G363" s="3">
        <v>453</v>
      </c>
      <c r="H363" s="3" t="s">
        <v>297</v>
      </c>
      <c r="I363" s="3">
        <v>66</v>
      </c>
    </row>
    <row r="364" spans="7:9" ht="14.25">
      <c r="G364" s="3">
        <v>2</v>
      </c>
      <c r="H364" s="3" t="s">
        <v>298</v>
      </c>
      <c r="I364" s="3">
        <v>1</v>
      </c>
    </row>
    <row r="365" spans="7:9" ht="14.25">
      <c r="G365" s="3">
        <v>4</v>
      </c>
      <c r="H365" s="3" t="s">
        <v>28</v>
      </c>
      <c r="I365" s="3">
        <v>1</v>
      </c>
    </row>
    <row r="366" spans="7:9" ht="14.25">
      <c r="G366" s="3">
        <v>6</v>
      </c>
      <c r="H366" s="3" t="s">
        <v>299</v>
      </c>
      <c r="I366" s="3">
        <v>1</v>
      </c>
    </row>
    <row r="367" spans="7:9" ht="14.25">
      <c r="G367" s="3">
        <v>7</v>
      </c>
      <c r="H367" s="3" t="s">
        <v>300</v>
      </c>
      <c r="I367" s="3">
        <v>1</v>
      </c>
    </row>
    <row r="368" spans="7:9" ht="14.25">
      <c r="G368" s="3">
        <v>10</v>
      </c>
      <c r="H368" s="3" t="s">
        <v>301</v>
      </c>
      <c r="I368" s="3">
        <v>1</v>
      </c>
    </row>
    <row r="369" spans="7:9" ht="14.25">
      <c r="G369" s="3">
        <v>13</v>
      </c>
      <c r="H369" s="3" t="s">
        <v>302</v>
      </c>
      <c r="I369" s="3">
        <v>1</v>
      </c>
    </row>
    <row r="370" spans="7:9" ht="14.25">
      <c r="G370" s="3">
        <v>19</v>
      </c>
      <c r="H370" s="3" t="s">
        <v>303</v>
      </c>
      <c r="I370" s="3">
        <v>1</v>
      </c>
    </row>
    <row r="371" spans="7:9" ht="14.25">
      <c r="G371" s="3">
        <v>20</v>
      </c>
      <c r="H371" s="3" t="s">
        <v>304</v>
      </c>
      <c r="I371" s="3">
        <v>1</v>
      </c>
    </row>
    <row r="372" spans="7:9" ht="14.25">
      <c r="G372" s="3">
        <v>24</v>
      </c>
      <c r="H372" s="3" t="s">
        <v>276</v>
      </c>
      <c r="I372" s="3">
        <v>1</v>
      </c>
    </row>
    <row r="373" spans="7:9" ht="14.25">
      <c r="G373" s="3">
        <v>32</v>
      </c>
      <c r="H373" s="3" t="s">
        <v>305</v>
      </c>
      <c r="I373" s="3">
        <v>1</v>
      </c>
    </row>
    <row r="374" spans="7:9" ht="14.25">
      <c r="G374" s="3">
        <v>33</v>
      </c>
      <c r="H374" s="3" t="s">
        <v>138</v>
      </c>
      <c r="I374" s="3">
        <v>1</v>
      </c>
    </row>
    <row r="375" spans="7:9" ht="14.25">
      <c r="G375" s="3">
        <v>38</v>
      </c>
      <c r="H375" s="3" t="s">
        <v>306</v>
      </c>
      <c r="I375" s="3">
        <v>1</v>
      </c>
    </row>
    <row r="376" spans="7:9" ht="14.25">
      <c r="G376" s="3">
        <v>42</v>
      </c>
      <c r="H376" s="3" t="s">
        <v>307</v>
      </c>
      <c r="I376" s="3">
        <v>1</v>
      </c>
    </row>
    <row r="377" spans="7:9" ht="14.25">
      <c r="G377" s="3">
        <v>43</v>
      </c>
      <c r="H377" s="3" t="s">
        <v>308</v>
      </c>
      <c r="I377" s="3">
        <v>1</v>
      </c>
    </row>
    <row r="378" spans="7:9" ht="14.25">
      <c r="G378" s="3">
        <v>45</v>
      </c>
      <c r="H378" s="3" t="s">
        <v>309</v>
      </c>
      <c r="I378" s="3">
        <v>1</v>
      </c>
    </row>
    <row r="379" spans="7:9" ht="14.25">
      <c r="G379" s="3">
        <v>49</v>
      </c>
      <c r="H379" s="3" t="s">
        <v>310</v>
      </c>
      <c r="I379" s="3">
        <v>1</v>
      </c>
    </row>
    <row r="380" spans="7:9" ht="14.25">
      <c r="G380" s="3">
        <v>59</v>
      </c>
      <c r="H380" s="3" t="s">
        <v>311</v>
      </c>
      <c r="I380" s="3">
        <v>1</v>
      </c>
    </row>
    <row r="381" spans="7:9" ht="14.25">
      <c r="G381" s="3">
        <v>60</v>
      </c>
      <c r="H381" s="3" t="s">
        <v>312</v>
      </c>
      <c r="I381" s="3">
        <v>1</v>
      </c>
    </row>
    <row r="382" spans="7:9" ht="14.25">
      <c r="G382" s="3">
        <v>66</v>
      </c>
      <c r="H382" s="3" t="s">
        <v>248</v>
      </c>
      <c r="I382" s="3">
        <v>1</v>
      </c>
    </row>
    <row r="383" spans="7:9" ht="14.25">
      <c r="G383" s="3">
        <v>69</v>
      </c>
      <c r="H383" s="3" t="s">
        <v>183</v>
      </c>
      <c r="I383" s="3">
        <v>1</v>
      </c>
    </row>
    <row r="384" spans="7:9" ht="14.25">
      <c r="G384" s="3">
        <v>77</v>
      </c>
      <c r="H384" s="3" t="s">
        <v>313</v>
      </c>
      <c r="I384" s="3">
        <v>1</v>
      </c>
    </row>
    <row r="385" spans="7:9" ht="14.25">
      <c r="G385" s="3">
        <v>82</v>
      </c>
      <c r="H385" s="3" t="s">
        <v>314</v>
      </c>
      <c r="I385" s="3">
        <v>1</v>
      </c>
    </row>
    <row r="386" spans="7:9" ht="14.25">
      <c r="G386" s="3">
        <v>91</v>
      </c>
      <c r="H386" s="3" t="s">
        <v>153</v>
      </c>
      <c r="I386" s="3">
        <v>1</v>
      </c>
    </row>
    <row r="387" spans="7:9" ht="14.25">
      <c r="G387" s="3">
        <v>9</v>
      </c>
      <c r="H387" s="3" t="s">
        <v>315</v>
      </c>
      <c r="I387" s="3">
        <v>1</v>
      </c>
    </row>
    <row r="388" spans="7:9" ht="14.25">
      <c r="G388" s="3">
        <v>64</v>
      </c>
      <c r="H388" s="3" t="s">
        <v>316</v>
      </c>
      <c r="I388" s="3">
        <v>1</v>
      </c>
    </row>
    <row r="389" spans="7:9" ht="14.25">
      <c r="G389" s="3">
        <v>31</v>
      </c>
      <c r="H389" s="3" t="s">
        <v>156</v>
      </c>
      <c r="I389" s="3">
        <v>1</v>
      </c>
    </row>
    <row r="390" spans="7:9" ht="14.25">
      <c r="G390" s="3">
        <v>86</v>
      </c>
      <c r="H390" s="3" t="s">
        <v>157</v>
      </c>
      <c r="I390" s="3">
        <v>1</v>
      </c>
    </row>
    <row r="391" spans="7:9" ht="14.25">
      <c r="G391" s="3">
        <v>28</v>
      </c>
      <c r="H391" s="3" t="s">
        <v>159</v>
      </c>
      <c r="I391" s="3">
        <v>1</v>
      </c>
    </row>
    <row r="392" spans="7:9" ht="14.25">
      <c r="G392" s="3">
        <v>18</v>
      </c>
      <c r="H392" s="3" t="s">
        <v>160</v>
      </c>
      <c r="I392" s="3">
        <v>1</v>
      </c>
    </row>
    <row r="393" spans="7:9" ht="14.25">
      <c r="G393" s="3">
        <v>81</v>
      </c>
      <c r="H393" s="3" t="s">
        <v>161</v>
      </c>
      <c r="I393" s="3">
        <v>1</v>
      </c>
    </row>
    <row r="394" spans="7:9" ht="14.25">
      <c r="G394" s="3">
        <v>51</v>
      </c>
      <c r="H394" s="3" t="s">
        <v>317</v>
      </c>
      <c r="I394" s="3">
        <v>1</v>
      </c>
    </row>
    <row r="395" spans="7:9" ht="14.25">
      <c r="G395" s="3">
        <v>27</v>
      </c>
      <c r="H395" s="3" t="s">
        <v>318</v>
      </c>
      <c r="I395" s="3">
        <v>1</v>
      </c>
    </row>
    <row r="396" spans="7:9" ht="14.25">
      <c r="G396" s="3">
        <v>14</v>
      </c>
      <c r="H396" s="3" t="s">
        <v>70</v>
      </c>
      <c r="I396" s="3">
        <v>1</v>
      </c>
    </row>
    <row r="397" spans="7:9" ht="14.25">
      <c r="G397" s="3">
        <v>88</v>
      </c>
      <c r="H397" s="3" t="s">
        <v>162</v>
      </c>
      <c r="I397" s="3">
        <v>1</v>
      </c>
    </row>
    <row r="398" spans="7:9" ht="14.25">
      <c r="G398" s="3">
        <v>57</v>
      </c>
      <c r="H398" s="3" t="s">
        <v>319</v>
      </c>
      <c r="I398" s="3">
        <v>1</v>
      </c>
    </row>
    <row r="399" spans="7:9" ht="14.25">
      <c r="G399" s="3">
        <v>89</v>
      </c>
      <c r="H399" s="3" t="s">
        <v>163</v>
      </c>
      <c r="I399" s="3">
        <v>1</v>
      </c>
    </row>
    <row r="400" spans="7:9" ht="14.25">
      <c r="G400" s="3">
        <v>87</v>
      </c>
      <c r="H400" s="3" t="s">
        <v>164</v>
      </c>
      <c r="I400" s="3">
        <v>1</v>
      </c>
    </row>
    <row r="401" spans="7:9" ht="14.25">
      <c r="G401" s="3">
        <v>26</v>
      </c>
      <c r="H401" s="3" t="s">
        <v>320</v>
      </c>
      <c r="I401" s="3">
        <v>1</v>
      </c>
    </row>
    <row r="402" spans="7:9" ht="14.25">
      <c r="G402" s="3">
        <v>34</v>
      </c>
      <c r="H402" s="3" t="s">
        <v>321</v>
      </c>
      <c r="I402" s="3">
        <v>1</v>
      </c>
    </row>
    <row r="403" spans="7:9" ht="14.25">
      <c r="G403" s="3">
        <v>97</v>
      </c>
      <c r="H403" s="3" t="s">
        <v>78</v>
      </c>
      <c r="I403" s="3">
        <v>1</v>
      </c>
    </row>
    <row r="404" spans="7:9" ht="14.25">
      <c r="G404" s="3">
        <v>39</v>
      </c>
      <c r="H404" s="3" t="s">
        <v>322</v>
      </c>
      <c r="I404" s="3">
        <v>1</v>
      </c>
    </row>
    <row r="405" spans="7:9" ht="14.25">
      <c r="G405" s="3">
        <v>78</v>
      </c>
      <c r="H405" s="3" t="s">
        <v>323</v>
      </c>
      <c r="I405" s="3">
        <v>1</v>
      </c>
    </row>
    <row r="406" spans="7:9" ht="14.25">
      <c r="G406" s="3">
        <v>62</v>
      </c>
      <c r="H406" s="3" t="s">
        <v>324</v>
      </c>
      <c r="I406" s="3">
        <v>1</v>
      </c>
    </row>
    <row r="407" spans="7:9" ht="14.25">
      <c r="G407" s="3">
        <v>90</v>
      </c>
      <c r="H407" s="3" t="s">
        <v>325</v>
      </c>
      <c r="I407" s="3">
        <v>1</v>
      </c>
    </row>
    <row r="408" spans="7:9" ht="14.25">
      <c r="G408" s="3">
        <v>83</v>
      </c>
      <c r="H408" s="3" t="s">
        <v>326</v>
      </c>
      <c r="I408" s="3">
        <v>1</v>
      </c>
    </row>
    <row r="409" spans="7:9" ht="14.25">
      <c r="G409" s="3">
        <v>36</v>
      </c>
      <c r="H409" s="3" t="s">
        <v>327</v>
      </c>
      <c r="I409" s="3">
        <v>1</v>
      </c>
    </row>
    <row r="410" spans="7:9" ht="14.25">
      <c r="G410" s="3">
        <v>23</v>
      </c>
      <c r="H410" s="3" t="s">
        <v>328</v>
      </c>
      <c r="I410" s="3">
        <v>1</v>
      </c>
    </row>
    <row r="411" spans="7:9" ht="14.25">
      <c r="G411" s="3">
        <v>47</v>
      </c>
      <c r="H411" s="3" t="s">
        <v>329</v>
      </c>
      <c r="I411" s="3">
        <v>1</v>
      </c>
    </row>
    <row r="412" spans="7:9" ht="14.25">
      <c r="G412" s="3">
        <v>46</v>
      </c>
      <c r="H412" s="3" t="s">
        <v>330</v>
      </c>
      <c r="I412" s="3">
        <v>1</v>
      </c>
    </row>
    <row r="413" spans="7:9" ht="14.25">
      <c r="G413" s="3">
        <v>94</v>
      </c>
      <c r="H413" s="3" t="s">
        <v>256</v>
      </c>
      <c r="I413" s="3">
        <v>1</v>
      </c>
    </row>
    <row r="414" spans="7:9" ht="14.25">
      <c r="G414" s="3">
        <v>65</v>
      </c>
      <c r="H414" s="3" t="s">
        <v>331</v>
      </c>
      <c r="I414" s="3">
        <v>1</v>
      </c>
    </row>
    <row r="415" spans="7:9" ht="14.25">
      <c r="G415" s="3">
        <v>56</v>
      </c>
      <c r="H415" s="3" t="s">
        <v>332</v>
      </c>
      <c r="I415" s="3">
        <v>1</v>
      </c>
    </row>
    <row r="416" spans="7:9" ht="14.25">
      <c r="G416" s="3">
        <v>85</v>
      </c>
      <c r="H416" s="3" t="s">
        <v>92</v>
      </c>
      <c r="I416" s="3">
        <v>1</v>
      </c>
    </row>
    <row r="417" spans="7:9" ht="14.25">
      <c r="G417" s="3">
        <v>50</v>
      </c>
      <c r="H417" s="3" t="s">
        <v>333</v>
      </c>
      <c r="I417" s="3">
        <v>1</v>
      </c>
    </row>
    <row r="418" spans="7:9" ht="14.25">
      <c r="G418" s="3">
        <v>3</v>
      </c>
      <c r="H418" s="3" t="s">
        <v>195</v>
      </c>
      <c r="I418" s="3">
        <v>1</v>
      </c>
    </row>
    <row r="419" spans="7:9" ht="14.25">
      <c r="G419" s="3">
        <v>99</v>
      </c>
      <c r="H419" s="3" t="s">
        <v>334</v>
      </c>
      <c r="I419" s="3">
        <v>1</v>
      </c>
    </row>
    <row r="420" spans="7:9" ht="14.25">
      <c r="G420" s="3">
        <v>35</v>
      </c>
      <c r="H420" s="3" t="s">
        <v>335</v>
      </c>
      <c r="I420" s="3">
        <v>1</v>
      </c>
    </row>
    <row r="421" spans="7:9" ht="14.25">
      <c r="G421" s="3">
        <v>5</v>
      </c>
      <c r="H421" s="3" t="s">
        <v>336</v>
      </c>
      <c r="I421" s="3">
        <v>1</v>
      </c>
    </row>
    <row r="422" spans="7:9" ht="14.25">
      <c r="G422" s="3">
        <v>52</v>
      </c>
      <c r="H422" s="3" t="s">
        <v>337</v>
      </c>
      <c r="I422" s="3">
        <v>1</v>
      </c>
    </row>
    <row r="423" spans="7:9" ht="14.25">
      <c r="G423" s="3">
        <v>61</v>
      </c>
      <c r="H423" s="3" t="s">
        <v>338</v>
      </c>
      <c r="I423" s="3">
        <v>1</v>
      </c>
    </row>
    <row r="424" spans="7:9" ht="14.25">
      <c r="G424" s="3">
        <v>53</v>
      </c>
      <c r="H424" s="3" t="s">
        <v>339</v>
      </c>
      <c r="I424" s="3">
        <v>1</v>
      </c>
    </row>
    <row r="425" spans="7:9" ht="14.25">
      <c r="G425" s="3">
        <v>84</v>
      </c>
      <c r="H425" s="3" t="s">
        <v>340</v>
      </c>
      <c r="I425" s="3">
        <v>1</v>
      </c>
    </row>
    <row r="426" spans="7:9" ht="14.25">
      <c r="G426" s="3">
        <v>79</v>
      </c>
      <c r="H426" s="3" t="s">
        <v>341</v>
      </c>
      <c r="I426" s="3">
        <v>1</v>
      </c>
    </row>
    <row r="427" spans="7:9" ht="14.25">
      <c r="G427" s="3">
        <v>98</v>
      </c>
      <c r="H427" s="3" t="s">
        <v>94</v>
      </c>
      <c r="I427" s="3">
        <v>1</v>
      </c>
    </row>
    <row r="428" spans="7:9" ht="14.25">
      <c r="G428" s="3">
        <v>67</v>
      </c>
      <c r="H428" s="3" t="s">
        <v>342</v>
      </c>
      <c r="I428" s="3">
        <v>1</v>
      </c>
    </row>
    <row r="429" spans="7:9" ht="14.25">
      <c r="G429" s="3">
        <v>15</v>
      </c>
      <c r="H429" s="3" t="s">
        <v>37</v>
      </c>
      <c r="I429" s="3">
        <v>1</v>
      </c>
    </row>
    <row r="430" spans="7:9" ht="14.25">
      <c r="G430" s="3">
        <v>70</v>
      </c>
      <c r="H430" s="3" t="s">
        <v>343</v>
      </c>
      <c r="I430" s="3">
        <v>1</v>
      </c>
    </row>
    <row r="431" spans="7:9" ht="14.25">
      <c r="G431" s="3">
        <v>22</v>
      </c>
      <c r="H431" s="3" t="s">
        <v>99</v>
      </c>
      <c r="I431" s="3">
        <v>1</v>
      </c>
    </row>
    <row r="432" spans="7:9" ht="14.25">
      <c r="G432" s="3">
        <v>71</v>
      </c>
      <c r="H432" s="3" t="s">
        <v>101</v>
      </c>
      <c r="I432" s="3">
        <v>1</v>
      </c>
    </row>
    <row r="433" spans="7:9" ht="14.25">
      <c r="G433" s="3">
        <v>63</v>
      </c>
      <c r="H433" s="3" t="s">
        <v>344</v>
      </c>
      <c r="I433" s="3">
        <v>1</v>
      </c>
    </row>
    <row r="434" spans="7:9" ht="14.25">
      <c r="G434" s="3">
        <v>72</v>
      </c>
      <c r="H434" s="3" t="s">
        <v>103</v>
      </c>
      <c r="I434" s="3">
        <v>1</v>
      </c>
    </row>
    <row r="435" spans="7:9" ht="14.25">
      <c r="G435" s="3">
        <v>16</v>
      </c>
      <c r="H435" s="3" t="s">
        <v>107</v>
      </c>
      <c r="I435" s="3">
        <v>1</v>
      </c>
    </row>
    <row r="436" spans="7:9" ht="14.25">
      <c r="G436" s="3">
        <v>55</v>
      </c>
      <c r="H436" s="3" t="s">
        <v>345</v>
      </c>
      <c r="I436" s="3">
        <v>1</v>
      </c>
    </row>
    <row r="437" spans="7:9" ht="14.25">
      <c r="G437" s="3">
        <v>68</v>
      </c>
      <c r="H437" s="3" t="s">
        <v>109</v>
      </c>
      <c r="I437" s="3">
        <v>1</v>
      </c>
    </row>
    <row r="438" spans="7:9" ht="14.25">
      <c r="G438" s="3">
        <v>80</v>
      </c>
      <c r="H438" s="3" t="s">
        <v>346</v>
      </c>
      <c r="I438" s="3">
        <v>1</v>
      </c>
    </row>
    <row r="439" spans="7:9" ht="14.25">
      <c r="G439" s="3">
        <v>12</v>
      </c>
      <c r="H439" s="3" t="s">
        <v>111</v>
      </c>
      <c r="I439" s="3">
        <v>1</v>
      </c>
    </row>
    <row r="440" spans="7:9" ht="14.25">
      <c r="G440" s="3">
        <v>96</v>
      </c>
      <c r="H440" s="3" t="s">
        <v>347</v>
      </c>
      <c r="I440" s="3">
        <v>1</v>
      </c>
    </row>
    <row r="441" spans="7:9" ht="14.25">
      <c r="G441" s="3">
        <v>25</v>
      </c>
      <c r="H441" s="3" t="s">
        <v>114</v>
      </c>
      <c r="I441" s="3">
        <v>1</v>
      </c>
    </row>
    <row r="442" spans="7:9" ht="14.25">
      <c r="G442" s="3">
        <v>76</v>
      </c>
      <c r="H442" s="3" t="s">
        <v>115</v>
      </c>
      <c r="I442" s="3">
        <v>1</v>
      </c>
    </row>
    <row r="443" spans="7:9" ht="14.25">
      <c r="G443" s="3">
        <v>92</v>
      </c>
      <c r="H443" s="3" t="s">
        <v>116</v>
      </c>
      <c r="I443" s="3">
        <v>1</v>
      </c>
    </row>
    <row r="444" spans="7:9" ht="14.25">
      <c r="G444" s="3">
        <v>11</v>
      </c>
      <c r="H444" s="3" t="s">
        <v>39</v>
      </c>
      <c r="I444" s="3">
        <v>1</v>
      </c>
    </row>
    <row r="445" spans="7:9" ht="14.25">
      <c r="G445" s="3">
        <v>74</v>
      </c>
      <c r="H445" s="3" t="s">
        <v>348</v>
      </c>
      <c r="I445" s="3">
        <v>1</v>
      </c>
    </row>
    <row r="446" spans="7:9" ht="14.25">
      <c r="G446" s="3">
        <v>40</v>
      </c>
      <c r="H446" s="3" t="s">
        <v>349</v>
      </c>
      <c r="I446" s="3">
        <v>1</v>
      </c>
    </row>
    <row r="447" spans="7:9" ht="14.25">
      <c r="G447" s="3">
        <v>75</v>
      </c>
      <c r="H447" s="3" t="s">
        <v>350</v>
      </c>
      <c r="I447" s="3">
        <v>1</v>
      </c>
    </row>
    <row r="448" spans="7:9" ht="14.25">
      <c r="G448" s="3">
        <v>48</v>
      </c>
      <c r="H448" s="3" t="s">
        <v>351</v>
      </c>
      <c r="I448" s="3">
        <v>1</v>
      </c>
    </row>
    <row r="449" spans="7:9" ht="14.25">
      <c r="G449" s="3">
        <v>95</v>
      </c>
      <c r="H449" s="3" t="s">
        <v>352</v>
      </c>
      <c r="I449" s="3">
        <v>1</v>
      </c>
    </row>
    <row r="450" spans="7:9" ht="14.25">
      <c r="G450" s="3">
        <v>100</v>
      </c>
      <c r="H450" s="3" t="s">
        <v>120</v>
      </c>
      <c r="I450" s="3">
        <v>1</v>
      </c>
    </row>
    <row r="451" spans="7:9" ht="14.25">
      <c r="G451" s="3">
        <v>54</v>
      </c>
      <c r="H451" s="3" t="s">
        <v>353</v>
      </c>
      <c r="I451" s="3">
        <v>1</v>
      </c>
    </row>
    <row r="452" spans="7:9" ht="14.25">
      <c r="G452" s="3">
        <v>58</v>
      </c>
      <c r="H452" s="3" t="s">
        <v>354</v>
      </c>
      <c r="I452" s="3">
        <v>1</v>
      </c>
    </row>
    <row r="453" spans="7:9" ht="14.25">
      <c r="G453" s="3">
        <v>44</v>
      </c>
      <c r="H453" s="3" t="s">
        <v>355</v>
      </c>
      <c r="I453" s="3">
        <v>1</v>
      </c>
    </row>
    <row r="454" spans="7:9" ht="14.25">
      <c r="G454" s="3">
        <v>29</v>
      </c>
      <c r="H454" s="3" t="s">
        <v>356</v>
      </c>
      <c r="I454" s="3">
        <v>1</v>
      </c>
    </row>
    <row r="455" spans="7:9" ht="14.25">
      <c r="G455" s="3">
        <v>93</v>
      </c>
      <c r="H455" s="3" t="s">
        <v>122</v>
      </c>
      <c r="I455" s="3">
        <v>1</v>
      </c>
    </row>
    <row r="456" spans="7:9" ht="14.25">
      <c r="G456" s="3">
        <v>8</v>
      </c>
      <c r="H456" s="3" t="s">
        <v>357</v>
      </c>
      <c r="I456" s="3">
        <v>1</v>
      </c>
    </row>
    <row r="457" spans="7:9" ht="14.25">
      <c r="G457" s="3">
        <v>17</v>
      </c>
      <c r="H457" s="3" t="s">
        <v>358</v>
      </c>
      <c r="I457" s="3">
        <v>1</v>
      </c>
    </row>
    <row r="458" spans="7:9" ht="14.25">
      <c r="G458" s="3">
        <v>37</v>
      </c>
      <c r="H458" s="3" t="s">
        <v>359</v>
      </c>
      <c r="I458" s="3">
        <v>1</v>
      </c>
    </row>
    <row r="459" spans="7:9" ht="14.25">
      <c r="G459" s="3">
        <v>41</v>
      </c>
      <c r="H459" s="3" t="s">
        <v>360</v>
      </c>
      <c r="I459" s="3">
        <v>1</v>
      </c>
    </row>
    <row r="460" spans="7:9" ht="14.25">
      <c r="G460" s="3">
        <v>73</v>
      </c>
      <c r="H460" s="3" t="s">
        <v>361</v>
      </c>
      <c r="I460" s="3">
        <v>1</v>
      </c>
    </row>
    <row r="461" spans="7:9" ht="14.25">
      <c r="G461" s="3">
        <v>30</v>
      </c>
      <c r="H461" s="3" t="s">
        <v>362</v>
      </c>
      <c r="I461" s="3">
        <v>1</v>
      </c>
    </row>
    <row r="462" spans="7:9" ht="14.25">
      <c r="G462" s="3">
        <v>21</v>
      </c>
      <c r="H462" s="3" t="s">
        <v>363</v>
      </c>
      <c r="I462" s="3">
        <v>1</v>
      </c>
    </row>
    <row r="463" spans="7:9" ht="14.25">
      <c r="G463" s="3">
        <v>1</v>
      </c>
      <c r="H463" s="3" t="s">
        <v>311</v>
      </c>
      <c r="I463" s="3">
        <v>1</v>
      </c>
    </row>
    <row r="464" spans="7:9" ht="14.25">
      <c r="G464" s="3">
        <v>326</v>
      </c>
      <c r="H464" s="3" t="s">
        <v>63</v>
      </c>
      <c r="I464" s="3">
        <v>18</v>
      </c>
    </row>
    <row r="465" spans="7:9" ht="14.25">
      <c r="G465" s="3">
        <v>325</v>
      </c>
      <c r="H465" s="3" t="s">
        <v>138</v>
      </c>
      <c r="I465" s="3">
        <v>18</v>
      </c>
    </row>
    <row r="466" spans="7:9" ht="14.25">
      <c r="G466" s="3">
        <v>324</v>
      </c>
      <c r="H466" s="3" t="s">
        <v>28</v>
      </c>
      <c r="I466" s="3">
        <v>18</v>
      </c>
    </row>
    <row r="467" spans="7:9" ht="14.25">
      <c r="G467" s="3">
        <v>299</v>
      </c>
      <c r="H467" s="3" t="s">
        <v>117</v>
      </c>
      <c r="I467" s="3">
        <v>12</v>
      </c>
    </row>
    <row r="468" spans="7:9" ht="14.25">
      <c r="G468" s="3">
        <v>301</v>
      </c>
      <c r="H468" s="3" t="s">
        <v>323</v>
      </c>
      <c r="I468" s="3">
        <v>12</v>
      </c>
    </row>
    <row r="469" spans="7:9" ht="14.25">
      <c r="G469" s="3">
        <v>295</v>
      </c>
      <c r="H469" s="3" t="s">
        <v>165</v>
      </c>
      <c r="I469" s="3">
        <v>12</v>
      </c>
    </row>
    <row r="470" spans="7:9" ht="14.25">
      <c r="G470" s="3">
        <v>309</v>
      </c>
      <c r="H470" s="3" t="s">
        <v>235</v>
      </c>
      <c r="I470" s="3">
        <v>12</v>
      </c>
    </row>
    <row r="471" spans="7:9" ht="14.25">
      <c r="G471" s="3">
        <v>298</v>
      </c>
      <c r="H471" s="3" t="s">
        <v>160</v>
      </c>
      <c r="I471" s="3">
        <v>12</v>
      </c>
    </row>
    <row r="472" spans="7:9" ht="14.25">
      <c r="G472" s="3">
        <v>296</v>
      </c>
      <c r="H472" s="3" t="s">
        <v>157</v>
      </c>
      <c r="I472" s="3">
        <v>12</v>
      </c>
    </row>
    <row r="473" spans="7:9" ht="14.25">
      <c r="G473" s="3">
        <v>310</v>
      </c>
      <c r="H473" s="3" t="s">
        <v>191</v>
      </c>
      <c r="I473" s="3">
        <v>12</v>
      </c>
    </row>
    <row r="474" spans="7:9" ht="14.25">
      <c r="G474" s="3">
        <v>314</v>
      </c>
      <c r="H474" s="3" t="s">
        <v>28</v>
      </c>
      <c r="I474" s="3">
        <v>12</v>
      </c>
    </row>
    <row r="475" spans="7:9" ht="14.25">
      <c r="G475" s="3">
        <v>313</v>
      </c>
      <c r="H475" s="3" t="s">
        <v>364</v>
      </c>
      <c r="I475" s="3">
        <v>12</v>
      </c>
    </row>
    <row r="476" spans="7:9" ht="14.25">
      <c r="G476" s="3">
        <v>308</v>
      </c>
      <c r="H476" s="3" t="s">
        <v>365</v>
      </c>
      <c r="I476" s="3">
        <v>12</v>
      </c>
    </row>
    <row r="477" spans="7:9" ht="14.25">
      <c r="G477" s="3">
        <v>291</v>
      </c>
      <c r="H477" s="3" t="s">
        <v>366</v>
      </c>
      <c r="I477" s="3">
        <v>12</v>
      </c>
    </row>
    <row r="478" spans="7:9" ht="14.25">
      <c r="G478" s="3">
        <v>307</v>
      </c>
      <c r="H478" s="3" t="s">
        <v>367</v>
      </c>
      <c r="I478" s="3">
        <v>12</v>
      </c>
    </row>
    <row r="479" spans="7:9" ht="14.25">
      <c r="G479" s="3">
        <v>305</v>
      </c>
      <c r="H479" s="3" t="s">
        <v>94</v>
      </c>
      <c r="I479" s="3">
        <v>12</v>
      </c>
    </row>
    <row r="480" spans="7:9" ht="14.25">
      <c r="G480" s="3">
        <v>292</v>
      </c>
      <c r="H480" s="3" t="s">
        <v>368</v>
      </c>
      <c r="I480" s="3">
        <v>12</v>
      </c>
    </row>
    <row r="481" spans="7:9" ht="14.25">
      <c r="G481" s="3">
        <v>311</v>
      </c>
      <c r="H481" s="3" t="s">
        <v>37</v>
      </c>
      <c r="I481" s="3">
        <v>12</v>
      </c>
    </row>
    <row r="482" spans="7:9" ht="14.25">
      <c r="G482" s="3">
        <v>300</v>
      </c>
      <c r="H482" s="3" t="s">
        <v>111</v>
      </c>
      <c r="I482" s="3">
        <v>12</v>
      </c>
    </row>
    <row r="483" spans="7:9" ht="14.25">
      <c r="G483" s="3">
        <v>297</v>
      </c>
      <c r="H483" s="3" t="s">
        <v>116</v>
      </c>
      <c r="I483" s="3">
        <v>12</v>
      </c>
    </row>
    <row r="484" spans="7:9" ht="14.25">
      <c r="G484" s="3">
        <v>312</v>
      </c>
      <c r="H484" s="3" t="s">
        <v>39</v>
      </c>
      <c r="I484" s="3">
        <v>12</v>
      </c>
    </row>
    <row r="485" spans="7:9" ht="14.25">
      <c r="G485" s="3">
        <v>302</v>
      </c>
      <c r="H485" s="3" t="s">
        <v>80</v>
      </c>
      <c r="I485" s="3">
        <v>12</v>
      </c>
    </row>
    <row r="486" spans="7:9" ht="14.25">
      <c r="G486" s="3">
        <v>303</v>
      </c>
      <c r="H486" s="3" t="s">
        <v>118</v>
      </c>
      <c r="I486" s="3">
        <v>12</v>
      </c>
    </row>
    <row r="487" spans="7:9" ht="14.25">
      <c r="G487" s="3">
        <v>294</v>
      </c>
      <c r="H487" s="3" t="s">
        <v>41</v>
      </c>
      <c r="I487" s="3">
        <v>12</v>
      </c>
    </row>
    <row r="488" spans="7:9" ht="14.25">
      <c r="G488" s="3">
        <v>304</v>
      </c>
      <c r="H488" s="3" t="s">
        <v>124</v>
      </c>
      <c r="I488" s="3">
        <v>12</v>
      </c>
    </row>
    <row r="489" spans="7:9" ht="14.25">
      <c r="G489" s="3">
        <v>306</v>
      </c>
      <c r="H489" s="3" t="s">
        <v>27</v>
      </c>
      <c r="I489" s="3">
        <v>12</v>
      </c>
    </row>
    <row r="490" spans="7:9" ht="14.25">
      <c r="G490" s="3">
        <v>293</v>
      </c>
      <c r="H490" s="3" t="s">
        <v>369</v>
      </c>
      <c r="I490" s="3">
        <v>12</v>
      </c>
    </row>
    <row r="491" spans="7:9" ht="14.25">
      <c r="G491" s="3">
        <v>288</v>
      </c>
      <c r="H491" s="3" t="s">
        <v>50</v>
      </c>
      <c r="I491" s="3">
        <v>12</v>
      </c>
    </row>
    <row r="492" spans="7:9" ht="14.25">
      <c r="G492" s="3">
        <v>289</v>
      </c>
      <c r="H492" s="3" t="s">
        <v>138</v>
      </c>
      <c r="I492" s="3">
        <v>12</v>
      </c>
    </row>
    <row r="493" spans="7:9" ht="14.25">
      <c r="G493" s="3">
        <v>290</v>
      </c>
      <c r="H493" s="3" t="s">
        <v>370</v>
      </c>
      <c r="I493" s="3">
        <v>12</v>
      </c>
    </row>
    <row r="494" spans="7:9" ht="14.25">
      <c r="G494" s="3">
        <v>373</v>
      </c>
      <c r="H494" s="3" t="s">
        <v>33</v>
      </c>
      <c r="I494" s="3">
        <v>41</v>
      </c>
    </row>
    <row r="495" spans="7:9" ht="14.25">
      <c r="G495" s="3">
        <v>377</v>
      </c>
      <c r="H495" s="3" t="s">
        <v>371</v>
      </c>
      <c r="I495" s="3">
        <v>41</v>
      </c>
    </row>
    <row r="496" spans="7:9" ht="14.25">
      <c r="G496" s="3">
        <v>376</v>
      </c>
      <c r="H496" s="3" t="s">
        <v>130</v>
      </c>
      <c r="I496" s="3">
        <v>41</v>
      </c>
    </row>
    <row r="497" spans="7:9" ht="14.25">
      <c r="G497" s="3">
        <v>372</v>
      </c>
      <c r="H497" s="3" t="s">
        <v>372</v>
      </c>
      <c r="I497" s="3">
        <v>41</v>
      </c>
    </row>
    <row r="498" spans="7:9" ht="14.25">
      <c r="G498" s="3">
        <v>370</v>
      </c>
      <c r="H498" s="3" t="s">
        <v>28</v>
      </c>
      <c r="I498" s="3">
        <v>41</v>
      </c>
    </row>
    <row r="499" spans="7:9" ht="14.25">
      <c r="G499" s="3">
        <v>371</v>
      </c>
      <c r="H499" s="3" t="s">
        <v>373</v>
      </c>
      <c r="I499" s="3">
        <v>41</v>
      </c>
    </row>
    <row r="500" spans="7:9" ht="14.25">
      <c r="G500" s="3">
        <v>368</v>
      </c>
      <c r="H500" s="3" t="s">
        <v>374</v>
      </c>
      <c r="I500" s="3">
        <v>41</v>
      </c>
    </row>
    <row r="501" spans="7:9" ht="14.25">
      <c r="G501" s="3">
        <v>367</v>
      </c>
      <c r="H501" s="3" t="s">
        <v>375</v>
      </c>
      <c r="I501" s="3">
        <v>41</v>
      </c>
    </row>
    <row r="502" spans="7:9" ht="14.25">
      <c r="G502" s="3">
        <v>375</v>
      </c>
      <c r="H502" s="3" t="s">
        <v>376</v>
      </c>
      <c r="I502" s="3">
        <v>41</v>
      </c>
    </row>
    <row r="503" spans="7:9" ht="14.25">
      <c r="G503" s="3">
        <v>374</v>
      </c>
      <c r="H503" s="3" t="s">
        <v>377</v>
      </c>
      <c r="I503" s="3">
        <v>41</v>
      </c>
    </row>
    <row r="504" spans="7:9" ht="14.25">
      <c r="G504" s="3">
        <v>369</v>
      </c>
      <c r="H504" s="3" t="s">
        <v>378</v>
      </c>
      <c r="I504" s="3">
        <v>41</v>
      </c>
    </row>
    <row r="505" spans="7:9" ht="14.25">
      <c r="G505" s="3">
        <v>317</v>
      </c>
      <c r="H505" s="3" t="s">
        <v>37</v>
      </c>
      <c r="I505" s="3">
        <v>14</v>
      </c>
    </row>
    <row r="506" spans="7:9" ht="14.25">
      <c r="G506" s="3">
        <v>316</v>
      </c>
      <c r="H506" s="3" t="s">
        <v>191</v>
      </c>
      <c r="I506" s="3">
        <v>14</v>
      </c>
    </row>
    <row r="507" spans="7:9" ht="14.25">
      <c r="G507" s="3">
        <v>315</v>
      </c>
      <c r="H507" s="3" t="s">
        <v>379</v>
      </c>
      <c r="I507" s="3">
        <v>14</v>
      </c>
    </row>
    <row r="508" spans="7:9" ht="14.25">
      <c r="G508" s="3">
        <v>318</v>
      </c>
      <c r="H508" s="3" t="s">
        <v>264</v>
      </c>
      <c r="I508" s="3">
        <v>14</v>
      </c>
    </row>
    <row r="509" spans="7:9" ht="14.25">
      <c r="G509" s="3">
        <v>385</v>
      </c>
      <c r="H509" s="3" t="s">
        <v>28</v>
      </c>
      <c r="I509" s="3">
        <v>50</v>
      </c>
    </row>
    <row r="510" spans="7:9" ht="14.25">
      <c r="G510" s="3">
        <v>386</v>
      </c>
      <c r="H510" s="3" t="s">
        <v>44</v>
      </c>
      <c r="I510" s="3">
        <v>50</v>
      </c>
    </row>
    <row r="511" spans="7:9" ht="14.25">
      <c r="G511" s="3">
        <v>247</v>
      </c>
      <c r="H511" s="3" t="s">
        <v>44</v>
      </c>
      <c r="I511" s="3">
        <v>10</v>
      </c>
    </row>
    <row r="512" spans="7:9" ht="14.25">
      <c r="G512" s="3">
        <v>246</v>
      </c>
      <c r="H512" s="3" t="s">
        <v>168</v>
      </c>
      <c r="I512" s="3">
        <v>10</v>
      </c>
    </row>
    <row r="513" spans="7:9" ht="14.25">
      <c r="G513" s="3">
        <v>245</v>
      </c>
      <c r="H513" s="3" t="s">
        <v>199</v>
      </c>
      <c r="I513" s="3">
        <v>10</v>
      </c>
    </row>
    <row r="514" spans="7:9" ht="14.25">
      <c r="G514" s="3">
        <v>244</v>
      </c>
      <c r="H514" s="3" t="s">
        <v>28</v>
      </c>
      <c r="I514" s="3">
        <v>10</v>
      </c>
    </row>
    <row r="515" spans="7:9" ht="14.25">
      <c r="G515" s="3">
        <v>248</v>
      </c>
      <c r="H515" s="3" t="s">
        <v>380</v>
      </c>
      <c r="I515" s="3">
        <v>10</v>
      </c>
    </row>
    <row r="516" spans="7:9" ht="14.25">
      <c r="G516" s="3">
        <v>813</v>
      </c>
      <c r="H516" s="3" t="s">
        <v>381</v>
      </c>
      <c r="I516" s="3">
        <v>338</v>
      </c>
    </row>
    <row r="517" spans="7:9" ht="14.25">
      <c r="G517" s="3">
        <v>405</v>
      </c>
      <c r="H517" s="3" t="s">
        <v>28</v>
      </c>
      <c r="I517" s="3">
        <v>58</v>
      </c>
    </row>
    <row r="518" spans="7:9" ht="14.25">
      <c r="G518" s="3">
        <v>406</v>
      </c>
      <c r="H518" s="3" t="s">
        <v>168</v>
      </c>
      <c r="I518" s="3">
        <v>58</v>
      </c>
    </row>
    <row r="519" spans="7:9" ht="14.25">
      <c r="G519" s="3">
        <v>408</v>
      </c>
      <c r="H519" s="3" t="s">
        <v>44</v>
      </c>
      <c r="I519" s="3">
        <v>58</v>
      </c>
    </row>
    <row r="520" spans="7:9" ht="14.25">
      <c r="G520" s="3">
        <v>407</v>
      </c>
      <c r="H520" s="3" t="s">
        <v>379</v>
      </c>
      <c r="I520" s="3">
        <v>58</v>
      </c>
    </row>
    <row r="521" spans="7:9" ht="14.25">
      <c r="G521" s="3">
        <v>348</v>
      </c>
      <c r="H521" s="3" t="s">
        <v>28</v>
      </c>
      <c r="I521" s="3">
        <v>31</v>
      </c>
    </row>
    <row r="522" spans="7:9" ht="14.25">
      <c r="G522" s="3">
        <v>349</v>
      </c>
      <c r="H522" s="3" t="s">
        <v>27</v>
      </c>
      <c r="I522" s="3">
        <v>31</v>
      </c>
    </row>
    <row r="523" spans="7:9" ht="14.25">
      <c r="G523" s="3">
        <v>104</v>
      </c>
      <c r="H523" s="3" t="s">
        <v>117</v>
      </c>
      <c r="I523" s="3">
        <v>2</v>
      </c>
    </row>
    <row r="524" spans="7:9" ht="14.25">
      <c r="G524" s="3">
        <v>123</v>
      </c>
      <c r="H524" s="3" t="s">
        <v>350</v>
      </c>
      <c r="I524" s="3">
        <v>2</v>
      </c>
    </row>
    <row r="525" spans="7:9" ht="14.25">
      <c r="G525" s="3">
        <v>115</v>
      </c>
      <c r="H525" s="3" t="s">
        <v>119</v>
      </c>
      <c r="I525" s="3">
        <v>2</v>
      </c>
    </row>
    <row r="526" spans="7:9" ht="14.25">
      <c r="G526" s="3">
        <v>121</v>
      </c>
      <c r="H526" s="3" t="s">
        <v>120</v>
      </c>
      <c r="I526" s="3">
        <v>2</v>
      </c>
    </row>
    <row r="527" spans="7:9" ht="14.25">
      <c r="G527" s="3">
        <v>127</v>
      </c>
      <c r="H527" s="3" t="s">
        <v>194</v>
      </c>
      <c r="I527" s="3">
        <v>2</v>
      </c>
    </row>
    <row r="528" spans="7:9" ht="14.25">
      <c r="G528" s="3">
        <v>116</v>
      </c>
      <c r="H528" s="3" t="s">
        <v>41</v>
      </c>
      <c r="I528" s="3">
        <v>2</v>
      </c>
    </row>
    <row r="529" spans="7:9" ht="14.25">
      <c r="G529" s="3">
        <v>105</v>
      </c>
      <c r="H529" s="3" t="s">
        <v>382</v>
      </c>
      <c r="I529" s="3">
        <v>2</v>
      </c>
    </row>
    <row r="530" spans="7:9" ht="14.25">
      <c r="G530" s="3">
        <v>106</v>
      </c>
      <c r="H530" s="3" t="s">
        <v>50</v>
      </c>
      <c r="I530" s="3">
        <v>2</v>
      </c>
    </row>
    <row r="531" spans="7:9" ht="14.25">
      <c r="G531" s="3">
        <v>131</v>
      </c>
      <c r="H531" s="3" t="s">
        <v>383</v>
      </c>
      <c r="I531" s="3">
        <v>2</v>
      </c>
    </row>
    <row r="532" spans="7:9" ht="14.25">
      <c r="G532" s="3">
        <v>107</v>
      </c>
      <c r="H532" s="3" t="s">
        <v>138</v>
      </c>
      <c r="I532" s="3">
        <v>2</v>
      </c>
    </row>
    <row r="533" spans="7:9" ht="14.25">
      <c r="G533" s="3">
        <v>108</v>
      </c>
      <c r="H533" s="3" t="s">
        <v>384</v>
      </c>
      <c r="I533" s="3">
        <v>2</v>
      </c>
    </row>
    <row r="534" spans="7:9" ht="14.25">
      <c r="G534" s="3">
        <v>109</v>
      </c>
      <c r="H534" s="3" t="s">
        <v>50</v>
      </c>
      <c r="I534" s="3">
        <v>2</v>
      </c>
    </row>
    <row r="535" spans="7:9" ht="14.25">
      <c r="G535" s="3">
        <v>114</v>
      </c>
      <c r="H535" s="3" t="s">
        <v>44</v>
      </c>
      <c r="I535" s="3">
        <v>2</v>
      </c>
    </row>
    <row r="536" spans="7:9" ht="14.25">
      <c r="G536" s="3">
        <v>117</v>
      </c>
      <c r="H536" s="3" t="s">
        <v>370</v>
      </c>
      <c r="I536" s="3">
        <v>2</v>
      </c>
    </row>
    <row r="537" spans="7:9" ht="14.25">
      <c r="G537" s="3">
        <v>119</v>
      </c>
      <c r="H537" s="3" t="s">
        <v>46</v>
      </c>
      <c r="I537" s="3">
        <v>2</v>
      </c>
    </row>
    <row r="538" spans="7:9" ht="14.25">
      <c r="G538" s="3">
        <v>124</v>
      </c>
      <c r="H538" s="3" t="s">
        <v>147</v>
      </c>
      <c r="I538" s="3">
        <v>2</v>
      </c>
    </row>
    <row r="539" spans="7:9" ht="14.25">
      <c r="G539" s="3">
        <v>125</v>
      </c>
      <c r="H539" s="3" t="s">
        <v>385</v>
      </c>
      <c r="I539" s="3">
        <v>2</v>
      </c>
    </row>
    <row r="540" spans="7:9" ht="14.25">
      <c r="G540" s="3">
        <v>128</v>
      </c>
      <c r="H540" s="3" t="s">
        <v>386</v>
      </c>
      <c r="I540" s="3">
        <v>2</v>
      </c>
    </row>
    <row r="541" spans="7:9" ht="14.25">
      <c r="G541" s="3">
        <v>129</v>
      </c>
      <c r="H541" s="3" t="s">
        <v>88</v>
      </c>
      <c r="I541" s="3">
        <v>2</v>
      </c>
    </row>
    <row r="542" spans="7:9" ht="14.25">
      <c r="G542" s="3">
        <v>130</v>
      </c>
      <c r="H542" s="3" t="s">
        <v>387</v>
      </c>
      <c r="I542" s="3">
        <v>2</v>
      </c>
    </row>
    <row r="543" spans="7:9" ht="14.25">
      <c r="G543" s="3">
        <v>132</v>
      </c>
      <c r="H543" s="3" t="s">
        <v>139</v>
      </c>
      <c r="I543" s="3">
        <v>2</v>
      </c>
    </row>
    <row r="544" spans="7:9" ht="14.25">
      <c r="G544" s="3">
        <v>133</v>
      </c>
      <c r="H544" s="3" t="s">
        <v>137</v>
      </c>
      <c r="I544" s="3">
        <v>2</v>
      </c>
    </row>
    <row r="545" spans="7:9" ht="14.25">
      <c r="G545" s="3">
        <v>134</v>
      </c>
      <c r="H545" s="3" t="s">
        <v>28</v>
      </c>
      <c r="I545" s="3">
        <v>2</v>
      </c>
    </row>
    <row r="546" spans="7:9" ht="14.25">
      <c r="G546" s="3">
        <v>135</v>
      </c>
      <c r="H546" s="3" t="s">
        <v>388</v>
      </c>
      <c r="I546" s="3">
        <v>2</v>
      </c>
    </row>
    <row r="547" spans="7:9" ht="14.25">
      <c r="G547" s="3">
        <v>136</v>
      </c>
      <c r="H547" s="3" t="s">
        <v>182</v>
      </c>
      <c r="I547" s="3">
        <v>2</v>
      </c>
    </row>
    <row r="548" spans="7:9" ht="14.25">
      <c r="G548" s="3">
        <v>110</v>
      </c>
      <c r="H548" s="3" t="s">
        <v>191</v>
      </c>
      <c r="I548" s="3">
        <v>2</v>
      </c>
    </row>
    <row r="549" spans="7:9" ht="14.25">
      <c r="G549" s="3">
        <v>111</v>
      </c>
      <c r="H549" s="3" t="s">
        <v>156</v>
      </c>
      <c r="I549" s="3">
        <v>2</v>
      </c>
    </row>
    <row r="550" spans="7:9" ht="14.25">
      <c r="G550" s="3">
        <v>112</v>
      </c>
      <c r="H550" s="3" t="s">
        <v>160</v>
      </c>
      <c r="I550" s="3">
        <v>2</v>
      </c>
    </row>
    <row r="551" spans="7:9" ht="14.25">
      <c r="G551" s="3">
        <v>113</v>
      </c>
      <c r="H551" s="3" t="s">
        <v>70</v>
      </c>
      <c r="I551" s="3">
        <v>2</v>
      </c>
    </row>
    <row r="552" spans="7:9" ht="14.25">
      <c r="G552" s="3">
        <v>126</v>
      </c>
      <c r="H552" s="3" t="s">
        <v>389</v>
      </c>
      <c r="I552" s="3">
        <v>2</v>
      </c>
    </row>
    <row r="553" spans="7:9" ht="14.25">
      <c r="G553" s="3">
        <v>103</v>
      </c>
      <c r="H553" s="3" t="s">
        <v>39</v>
      </c>
      <c r="I553" s="3">
        <v>2</v>
      </c>
    </row>
    <row r="554" spans="7:9" ht="14.25">
      <c r="G554" s="3">
        <v>137</v>
      </c>
      <c r="H554" s="3" t="s">
        <v>202</v>
      </c>
      <c r="I554" s="3">
        <v>2</v>
      </c>
    </row>
    <row r="555" spans="7:9" ht="14.25">
      <c r="G555" s="3">
        <v>118</v>
      </c>
      <c r="H555" s="3" t="s">
        <v>114</v>
      </c>
      <c r="I555" s="3">
        <v>2</v>
      </c>
    </row>
    <row r="556" spans="7:9" ht="14.25">
      <c r="G556" s="3">
        <v>102</v>
      </c>
      <c r="H556" s="3" t="s">
        <v>111</v>
      </c>
      <c r="I556" s="3">
        <v>2</v>
      </c>
    </row>
    <row r="557" spans="7:9" ht="14.25">
      <c r="G557" s="3">
        <v>122</v>
      </c>
      <c r="H557" s="3" t="s">
        <v>390</v>
      </c>
      <c r="I557" s="3">
        <v>2</v>
      </c>
    </row>
    <row r="558" spans="7:9" ht="14.25">
      <c r="G558" s="3">
        <v>101</v>
      </c>
      <c r="H558" s="3" t="s">
        <v>37</v>
      </c>
      <c r="I558" s="3">
        <v>2</v>
      </c>
    </row>
    <row r="559" spans="7:9" ht="14.25">
      <c r="G559" s="3">
        <v>120</v>
      </c>
      <c r="H559" s="3" t="s">
        <v>107</v>
      </c>
      <c r="I559" s="3">
        <v>2</v>
      </c>
    </row>
    <row r="560" spans="7:9" ht="14.25">
      <c r="G560" s="3">
        <v>343</v>
      </c>
      <c r="H560" s="3" t="s">
        <v>37</v>
      </c>
      <c r="I560" s="3">
        <v>26</v>
      </c>
    </row>
    <row r="561" spans="7:9" ht="14.25">
      <c r="G561" s="3">
        <v>344</v>
      </c>
      <c r="H561" s="3" t="s">
        <v>191</v>
      </c>
      <c r="I561" s="3">
        <v>26</v>
      </c>
    </row>
    <row r="562" spans="7:9" ht="14.25">
      <c r="G562" s="3">
        <v>341</v>
      </c>
      <c r="H562" s="3" t="s">
        <v>28</v>
      </c>
      <c r="I562" s="3">
        <v>26</v>
      </c>
    </row>
    <row r="563" spans="7:9" ht="14.25">
      <c r="G563" s="3">
        <v>342</v>
      </c>
      <c r="H563" s="3" t="s">
        <v>27</v>
      </c>
      <c r="I563" s="3">
        <v>26</v>
      </c>
    </row>
    <row r="564" spans="7:9" ht="14.25">
      <c r="G564" s="3">
        <v>394</v>
      </c>
      <c r="H564" s="3" t="s">
        <v>28</v>
      </c>
      <c r="I564" s="3">
        <v>54</v>
      </c>
    </row>
    <row r="565" spans="7:9" ht="14.25">
      <c r="G565" s="3">
        <v>395</v>
      </c>
      <c r="H565" s="3" t="s">
        <v>39</v>
      </c>
      <c r="I565" s="3">
        <v>54</v>
      </c>
    </row>
  </sheetData>
  <sheetProtection password="94AB" sheet="1" objects="1" scenarios="1"/>
  <printOptions/>
  <pageMargins left="0.7" right="0.7" top="0.75" bottom="0.75" header="0.5118055555555555" footer="0.5118055555555555"/>
  <pageSetup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23"/>
  <sheetViews>
    <sheetView zoomScalePageLayoutView="0" workbookViewId="0" topLeftCell="C4">
      <selection activeCell="G7" sqref="G7"/>
    </sheetView>
  </sheetViews>
  <sheetFormatPr defaultColWidth="9.140625" defaultRowHeight="12.75"/>
  <cols>
    <col min="1" max="1" width="20.28125" style="2" customWidth="1"/>
    <col min="2" max="2" width="35.140625" style="2" customWidth="1"/>
    <col min="3" max="5" width="20.28125" style="2" customWidth="1"/>
    <col min="6" max="6" width="45.00390625" style="2" customWidth="1"/>
    <col min="7" max="7" width="20.28125" style="2" customWidth="1"/>
    <col min="8" max="8" width="96.140625" style="2" customWidth="1"/>
    <col min="9" max="10" width="20.28125" style="2" customWidth="1"/>
    <col min="11" max="11" width="8.7109375" style="2" customWidth="1"/>
    <col min="12" max="12" width="40.00390625" style="2" customWidth="1"/>
    <col min="13" max="16384" width="8.7109375" style="2" customWidth="1"/>
  </cols>
  <sheetData>
    <row r="1" spans="1:12" ht="14.25">
      <c r="A1" s="7" t="s">
        <v>391</v>
      </c>
      <c r="B1" s="7" t="s">
        <v>392</v>
      </c>
      <c r="C1" s="4" t="s">
        <v>393</v>
      </c>
      <c r="D1" s="7" t="s">
        <v>394</v>
      </c>
      <c r="E1" s="7" t="s">
        <v>395</v>
      </c>
      <c r="F1" s="7" t="s">
        <v>396</v>
      </c>
      <c r="G1" s="7" t="s">
        <v>397</v>
      </c>
      <c r="H1" s="7" t="s">
        <v>396</v>
      </c>
      <c r="I1" s="7" t="s">
        <v>398</v>
      </c>
      <c r="J1" s="7" t="s">
        <v>396</v>
      </c>
      <c r="K1" s="74"/>
      <c r="L1" s="2" t="s">
        <v>550</v>
      </c>
    </row>
    <row r="2" spans="1:12" ht="28.5">
      <c r="A2" s="3" t="s">
        <v>460</v>
      </c>
      <c r="B2" s="3" t="s">
        <v>445</v>
      </c>
      <c r="C2" s="3">
        <v>11</v>
      </c>
      <c r="D2" s="3" t="s">
        <v>399</v>
      </c>
      <c r="E2" s="3" t="s">
        <v>488</v>
      </c>
      <c r="F2" s="3" t="str">
        <f aca="true" t="shared" si="0" ref="F2:F9">CONCATENATE(B2," is mandatory field.")</f>
        <v>Personal Identification Number is mandatory field.</v>
      </c>
      <c r="G2" s="10" t="s">
        <v>494</v>
      </c>
      <c r="H2" s="64" t="str">
        <f>CONCATENATE("Please Enter ",B2," in proper format.")</f>
        <v>Please Enter Personal Identification Number in proper format.</v>
      </c>
      <c r="I2" s="65" t="s">
        <v>501</v>
      </c>
      <c r="J2" s="73" t="str">
        <f aca="true" t="shared" si="1" ref="J2:J7">CONCATENATE("Please Enter Data upto ",C2," Length only.")</f>
        <v>Please Enter Data upto 11 Length only.</v>
      </c>
      <c r="K2" s="75"/>
      <c r="L2" s="2" t="s">
        <v>433</v>
      </c>
    </row>
    <row r="3" spans="1:12" ht="28.5">
      <c r="A3" s="3" t="s">
        <v>460</v>
      </c>
      <c r="B3" s="3" t="s">
        <v>400</v>
      </c>
      <c r="C3" s="3">
        <v>15</v>
      </c>
      <c r="D3" s="3" t="s">
        <v>399</v>
      </c>
      <c r="E3" s="3" t="s">
        <v>489</v>
      </c>
      <c r="F3" s="3" t="str">
        <f t="shared" si="0"/>
        <v>Type of Return is mandatory field.</v>
      </c>
      <c r="G3" s="10" t="s">
        <v>495</v>
      </c>
      <c r="H3" s="63" t="str">
        <f>CONCATENATE("Please Enter ",B3," in proper format.")</f>
        <v>Please Enter Type of Return in proper format.</v>
      </c>
      <c r="I3" s="65" t="s">
        <v>502</v>
      </c>
      <c r="J3" s="73" t="str">
        <f t="shared" si="1"/>
        <v>Please Enter Data upto 15 Length only.</v>
      </c>
      <c r="K3" s="75"/>
      <c r="L3" s="2" t="s">
        <v>433</v>
      </c>
    </row>
    <row r="4" spans="1:12" ht="28.5">
      <c r="A4" s="3" t="s">
        <v>460</v>
      </c>
      <c r="B4" s="3" t="s">
        <v>465</v>
      </c>
      <c r="C4" s="3">
        <v>25</v>
      </c>
      <c r="D4" s="3" t="s">
        <v>399</v>
      </c>
      <c r="E4" s="3" t="s">
        <v>490</v>
      </c>
      <c r="F4" s="3" t="str">
        <f t="shared" si="0"/>
        <v>Return Period From is mandatory field.</v>
      </c>
      <c r="G4" s="10"/>
      <c r="H4" s="63"/>
      <c r="I4" s="65" t="s">
        <v>503</v>
      </c>
      <c r="J4" s="73" t="str">
        <f t="shared" si="1"/>
        <v>Please Enter Data upto 25 Length only.</v>
      </c>
      <c r="K4" s="75"/>
      <c r="L4" s="2" t="s">
        <v>433</v>
      </c>
    </row>
    <row r="5" spans="1:12" ht="28.5">
      <c r="A5" s="3" t="s">
        <v>460</v>
      </c>
      <c r="B5" s="3" t="s">
        <v>466</v>
      </c>
      <c r="C5" s="3">
        <v>4</v>
      </c>
      <c r="D5" s="3" t="s">
        <v>399</v>
      </c>
      <c r="E5" s="3" t="s">
        <v>491</v>
      </c>
      <c r="F5" s="3" t="str">
        <f t="shared" si="0"/>
        <v>Return Period To is mandatory field.</v>
      </c>
      <c r="G5" s="10"/>
      <c r="H5" s="63"/>
      <c r="I5" s="65" t="s">
        <v>504</v>
      </c>
      <c r="J5" s="73" t="str">
        <f t="shared" si="1"/>
        <v>Please Enter Data upto 4 Length only.</v>
      </c>
      <c r="K5" s="75"/>
      <c r="L5" s="2" t="s">
        <v>433</v>
      </c>
    </row>
    <row r="6" spans="1:12" ht="28.5">
      <c r="A6" s="3" t="s">
        <v>471</v>
      </c>
      <c r="B6" s="11" t="s">
        <v>446</v>
      </c>
      <c r="C6" s="3">
        <v>15</v>
      </c>
      <c r="D6" s="3" t="s">
        <v>399</v>
      </c>
      <c r="E6" s="10" t="s">
        <v>492</v>
      </c>
      <c r="F6" s="3" t="str">
        <f t="shared" si="0"/>
        <v>Turnover for the Period is mandatory field.</v>
      </c>
      <c r="G6" s="10" t="s">
        <v>496</v>
      </c>
      <c r="H6" s="63" t="s">
        <v>439</v>
      </c>
      <c r="I6" s="76" t="s">
        <v>505</v>
      </c>
      <c r="J6" s="73" t="str">
        <f t="shared" si="1"/>
        <v>Please Enter Data upto 15 Length only.</v>
      </c>
      <c r="K6" s="75"/>
      <c r="L6" s="2" t="s">
        <v>483</v>
      </c>
    </row>
    <row r="7" spans="1:12" ht="28.5">
      <c r="A7" s="3" t="s">
        <v>471</v>
      </c>
      <c r="B7" s="11" t="s">
        <v>556</v>
      </c>
      <c r="C7" s="3">
        <v>15</v>
      </c>
      <c r="D7" s="3" t="s">
        <v>399</v>
      </c>
      <c r="E7" s="10" t="s">
        <v>557</v>
      </c>
      <c r="F7" s="3" t="str">
        <f t="shared" si="0"/>
        <v>Presumptive Tax Credit is mandatory field.</v>
      </c>
      <c r="G7" s="10" t="s">
        <v>561</v>
      </c>
      <c r="H7" s="63" t="s">
        <v>562</v>
      </c>
      <c r="I7" s="76"/>
      <c r="J7" s="73" t="str">
        <f t="shared" si="1"/>
        <v>Please Enter Data upto 15 Length only.</v>
      </c>
      <c r="K7" s="75"/>
      <c r="L7" s="2" t="s">
        <v>483</v>
      </c>
    </row>
    <row r="8" spans="1:12" ht="28.5">
      <c r="A8" s="3" t="s">
        <v>477</v>
      </c>
      <c r="B8" s="11" t="s">
        <v>479</v>
      </c>
      <c r="C8" s="3">
        <v>15</v>
      </c>
      <c r="D8" s="3" t="s">
        <v>468</v>
      </c>
      <c r="E8" s="10" t="s">
        <v>493</v>
      </c>
      <c r="F8" s="73" t="str">
        <f t="shared" si="0"/>
        <v>Section C : Details of Turnover Tax Paid is mandatory field.</v>
      </c>
      <c r="G8" s="10" t="s">
        <v>497</v>
      </c>
      <c r="H8" s="73" t="s">
        <v>472</v>
      </c>
      <c r="I8" s="76"/>
      <c r="J8" s="73"/>
      <c r="K8" s="75"/>
      <c r="L8" s="2" t="s">
        <v>479</v>
      </c>
    </row>
    <row r="9" spans="1:12" ht="43.5">
      <c r="A9" s="3" t="s">
        <v>477</v>
      </c>
      <c r="B9" s="11" t="s">
        <v>479</v>
      </c>
      <c r="C9" s="3">
        <v>15</v>
      </c>
      <c r="D9" s="3" t="s">
        <v>468</v>
      </c>
      <c r="E9" s="10" t="s">
        <v>558</v>
      </c>
      <c r="F9" s="73" t="str">
        <f t="shared" si="0"/>
        <v>Section C : Details of Turnover Tax Paid is mandatory field.</v>
      </c>
      <c r="G9" s="10" t="s">
        <v>498</v>
      </c>
      <c r="H9" s="73" t="s">
        <v>473</v>
      </c>
      <c r="I9" s="76"/>
      <c r="J9" s="73"/>
      <c r="K9" s="75"/>
      <c r="L9" s="2" t="s">
        <v>479</v>
      </c>
    </row>
    <row r="10" spans="1:12" ht="28.5">
      <c r="A10" s="3" t="s">
        <v>477</v>
      </c>
      <c r="B10" s="11" t="s">
        <v>481</v>
      </c>
      <c r="C10" s="3">
        <v>15</v>
      </c>
      <c r="D10" s="3" t="s">
        <v>468</v>
      </c>
      <c r="E10" s="10" t="s">
        <v>559</v>
      </c>
      <c r="F10" s="73" t="str">
        <f>CONCATENATE(B10," is mandatory field.")</f>
        <v>Section C2 : Self Assessment Tax is mandatory field.</v>
      </c>
      <c r="G10" s="10" t="s">
        <v>499</v>
      </c>
      <c r="H10" s="73" t="s">
        <v>474</v>
      </c>
      <c r="I10" s="76"/>
      <c r="J10" s="73"/>
      <c r="K10" s="75"/>
      <c r="L10" s="2" t="s">
        <v>479</v>
      </c>
    </row>
    <row r="11" spans="1:12" ht="28.5">
      <c r="A11" s="3" t="s">
        <v>477</v>
      </c>
      <c r="B11" s="11" t="s">
        <v>480</v>
      </c>
      <c r="C11" s="3">
        <v>15</v>
      </c>
      <c r="D11" s="3" t="s">
        <v>468</v>
      </c>
      <c r="E11" s="10" t="s">
        <v>560</v>
      </c>
      <c r="F11" s="73" t="str">
        <f>CONCATENATE(B11," is mandatory field.")</f>
        <v>Section C1 : Advance Payment is mandatory field.</v>
      </c>
      <c r="G11" s="10" t="s">
        <v>500</v>
      </c>
      <c r="H11" s="73" t="s">
        <v>475</v>
      </c>
      <c r="I11" s="76"/>
      <c r="J11" s="73"/>
      <c r="K11" s="75"/>
      <c r="L11" s="2" t="s">
        <v>479</v>
      </c>
    </row>
    <row r="12" spans="1:11" ht="14.25">
      <c r="A12" s="3"/>
      <c r="B12" s="11"/>
      <c r="C12" s="3"/>
      <c r="D12" s="3"/>
      <c r="E12" s="10"/>
      <c r="F12" s="3"/>
      <c r="G12" s="10"/>
      <c r="H12" s="63"/>
      <c r="I12" s="76"/>
      <c r="J12" s="63"/>
      <c r="K12" s="66"/>
    </row>
    <row r="13" spans="1:10" ht="14.25">
      <c r="A13" s="3"/>
      <c r="B13" s="11"/>
      <c r="C13" s="3"/>
      <c r="D13" s="3"/>
      <c r="E13" s="10"/>
      <c r="F13" s="3"/>
      <c r="G13" s="10"/>
      <c r="H13" s="3"/>
      <c r="I13" s="10"/>
      <c r="J13" s="3"/>
    </row>
    <row r="23" ht="14.25">
      <c r="H23" s="2" t="s">
        <v>451</v>
      </c>
    </row>
  </sheetData>
  <sheetProtection password="94AB" sheet="1" objects="1" scenarios="1" select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36"/>
  <sheetViews>
    <sheetView zoomScalePageLayoutView="0" workbookViewId="0" topLeftCell="A22">
      <selection activeCell="C24" sqref="C24"/>
    </sheetView>
  </sheetViews>
  <sheetFormatPr defaultColWidth="9.140625" defaultRowHeight="12.75"/>
  <cols>
    <col min="1" max="10" width="25.140625" style="2" customWidth="1"/>
    <col min="11" max="16384" width="8.7109375" style="2" customWidth="1"/>
  </cols>
  <sheetData>
    <row r="1" spans="1:10" ht="33.75" customHeight="1">
      <c r="A1" s="8" t="s">
        <v>401</v>
      </c>
      <c r="B1" s="8" t="s">
        <v>402</v>
      </c>
      <c r="C1" s="8" t="s">
        <v>402</v>
      </c>
      <c r="D1" s="8" t="s">
        <v>402</v>
      </c>
      <c r="E1" s="8" t="s">
        <v>402</v>
      </c>
      <c r="F1" s="8" t="s">
        <v>402</v>
      </c>
      <c r="G1" s="8" t="s">
        <v>402</v>
      </c>
      <c r="H1" s="8"/>
      <c r="I1" s="8" t="s">
        <v>550</v>
      </c>
      <c r="J1" s="8"/>
    </row>
    <row r="2" spans="1:10" ht="31.5" customHeight="1">
      <c r="A2" s="8" t="s">
        <v>476</v>
      </c>
      <c r="B2" s="9" t="s">
        <v>441</v>
      </c>
      <c r="C2" s="9" t="s">
        <v>442</v>
      </c>
      <c r="D2" s="9" t="s">
        <v>403</v>
      </c>
      <c r="E2" s="9" t="s">
        <v>404</v>
      </c>
      <c r="F2" s="9" t="s">
        <v>443</v>
      </c>
      <c r="G2" s="9" t="s">
        <v>452</v>
      </c>
      <c r="H2" s="9"/>
      <c r="I2" s="9" t="s">
        <v>478</v>
      </c>
      <c r="J2" s="9"/>
    </row>
    <row r="3" spans="1:10" ht="14.25">
      <c r="A3" s="9" t="s">
        <v>394</v>
      </c>
      <c r="B3" s="9" t="s">
        <v>399</v>
      </c>
      <c r="C3" s="9" t="s">
        <v>399</v>
      </c>
      <c r="D3" s="9" t="s">
        <v>399</v>
      </c>
      <c r="E3" s="9" t="s">
        <v>399</v>
      </c>
      <c r="F3" s="9" t="s">
        <v>399</v>
      </c>
      <c r="G3" s="9" t="s">
        <v>399</v>
      </c>
      <c r="H3" s="9"/>
      <c r="I3" s="9"/>
      <c r="J3" s="9"/>
    </row>
    <row r="4" spans="1:10" ht="14.25">
      <c r="A4" s="9" t="s">
        <v>393</v>
      </c>
      <c r="B4" s="9">
        <v>11</v>
      </c>
      <c r="C4" s="9">
        <v>50</v>
      </c>
      <c r="D4" s="9">
        <v>10</v>
      </c>
      <c r="E4" s="9">
        <v>20</v>
      </c>
      <c r="F4" s="9">
        <v>200</v>
      </c>
      <c r="G4" s="9">
        <v>15</v>
      </c>
      <c r="H4" s="9"/>
      <c r="I4" s="9"/>
      <c r="J4" s="9"/>
    </row>
    <row r="5" spans="1:10" ht="18.75" customHeight="1">
      <c r="A5" s="9" t="s">
        <v>395</v>
      </c>
      <c r="B5" s="12" t="s">
        <v>506</v>
      </c>
      <c r="C5" s="12" t="s">
        <v>507</v>
      </c>
      <c r="D5" s="12" t="s">
        <v>508</v>
      </c>
      <c r="E5" s="12" t="s">
        <v>509</v>
      </c>
      <c r="F5" s="12" t="s">
        <v>510</v>
      </c>
      <c r="G5" s="12" t="s">
        <v>511</v>
      </c>
      <c r="H5" s="9"/>
      <c r="I5" s="9"/>
      <c r="J5" s="9"/>
    </row>
    <row r="6" spans="1:10" ht="36.75" customHeight="1">
      <c r="A6" s="9" t="s">
        <v>396</v>
      </c>
      <c r="B6" s="12" t="str">
        <f aca="true" t="shared" si="0" ref="B6:G6">CONCATENATE(B2," is mandatory field.")</f>
        <v>PIN of Supplier is mandatory field.</v>
      </c>
      <c r="C6" s="12" t="str">
        <f t="shared" si="0"/>
        <v>Name of Supplier is mandatory field.</v>
      </c>
      <c r="D6" s="12" t="str">
        <f t="shared" si="0"/>
        <v>Invoice Date is mandatory field.</v>
      </c>
      <c r="E6" s="12" t="str">
        <f t="shared" si="0"/>
        <v>Invoice Number is mandatory field.</v>
      </c>
      <c r="F6" s="12" t="str">
        <f t="shared" si="0"/>
        <v>Description of Goods / Services is mandatory field.</v>
      </c>
      <c r="G6" s="12" t="str">
        <f t="shared" si="0"/>
        <v>Amount is mandatory field.</v>
      </c>
      <c r="H6" s="9"/>
      <c r="I6" s="9"/>
      <c r="J6" s="9"/>
    </row>
    <row r="7" spans="1:10" ht="36.75" customHeight="1">
      <c r="A7" s="9" t="s">
        <v>397</v>
      </c>
      <c r="B7" s="12" t="s">
        <v>512</v>
      </c>
      <c r="C7" s="12" t="s">
        <v>513</v>
      </c>
      <c r="D7" s="12" t="s">
        <v>514</v>
      </c>
      <c r="E7" s="12" t="s">
        <v>515</v>
      </c>
      <c r="F7" s="12" t="s">
        <v>516</v>
      </c>
      <c r="G7" s="12" t="s">
        <v>517</v>
      </c>
      <c r="H7" s="9"/>
      <c r="I7" s="9"/>
      <c r="J7" s="9"/>
    </row>
    <row r="8" spans="1:10" ht="50.25" customHeight="1">
      <c r="A8" s="9" t="s">
        <v>396</v>
      </c>
      <c r="B8" s="12" t="str">
        <f>CONCATENATE("Please enter '",B2,"' in proper format.")</f>
        <v>Please enter 'PIN of Supplier' in proper format.</v>
      </c>
      <c r="C8" s="12" t="str">
        <f>CONCATENATE("Please Enter alphanumeric value. Only Special characters like (space , . / - :) are allowed.")</f>
        <v>Please Enter alphanumeric value. Only Special characters like (space , . / - :) are allowed.</v>
      </c>
      <c r="D8" s="12" t="str">
        <f>CONCATENATE("Please enter Date in dd/mm/yyyy proper format.")</f>
        <v>Please enter Date in dd/mm/yyyy proper format.</v>
      </c>
      <c r="E8" s="12" t="str">
        <f>CONCATENATE("Please Enter alphanumeric value. Only Special characters like (space , . / - :) are allowed.")</f>
        <v>Please Enter alphanumeric value. Only Special characters like (space , . / - :) are allowed.</v>
      </c>
      <c r="F8" s="12" t="str">
        <f>CONCATENATE("Please Enter alphanumeric value. Only Special characters like (space , . / - :) are allowed.")</f>
        <v>Please Enter alphanumeric value. Only Special characters like (space , . / - :) are allowed.</v>
      </c>
      <c r="G8" s="12" t="s">
        <v>439</v>
      </c>
      <c r="H8" s="9"/>
      <c r="I8" s="9"/>
      <c r="J8" s="9"/>
    </row>
    <row r="9" spans="1:10" ht="36.75" customHeight="1">
      <c r="A9" s="9" t="s">
        <v>398</v>
      </c>
      <c r="B9" s="12" t="s">
        <v>518</v>
      </c>
      <c r="C9" s="12" t="s">
        <v>519</v>
      </c>
      <c r="D9" s="12" t="s">
        <v>520</v>
      </c>
      <c r="E9" s="12" t="s">
        <v>521</v>
      </c>
      <c r="F9" s="12" t="s">
        <v>522</v>
      </c>
      <c r="G9" s="12" t="s">
        <v>523</v>
      </c>
      <c r="H9" s="9"/>
      <c r="I9" s="9"/>
      <c r="J9" s="9"/>
    </row>
    <row r="10" spans="1:10" ht="36.75" customHeight="1">
      <c r="A10" s="9" t="s">
        <v>396</v>
      </c>
      <c r="B10" s="12" t="str">
        <f aca="true" t="shared" si="1" ref="B10:G10">CONCATENATE("Please Enter Data upto ",B4," Length only.")</f>
        <v>Please Enter Data upto 11 Length only.</v>
      </c>
      <c r="C10" s="12" t="str">
        <f t="shared" si="1"/>
        <v>Please Enter Data upto 50 Length only.</v>
      </c>
      <c r="D10" s="9" t="str">
        <f t="shared" si="1"/>
        <v>Please Enter Data upto 10 Length only.</v>
      </c>
      <c r="E10" s="9" t="str">
        <f t="shared" si="1"/>
        <v>Please Enter Data upto 20 Length only.</v>
      </c>
      <c r="F10" s="9" t="str">
        <f t="shared" si="1"/>
        <v>Please Enter Data upto 200 Length only.</v>
      </c>
      <c r="G10" s="9" t="str">
        <f t="shared" si="1"/>
        <v>Please Enter Data upto 15 Length only.</v>
      </c>
      <c r="H10" s="9"/>
      <c r="I10" s="9"/>
      <c r="J10" s="9"/>
    </row>
    <row r="11" spans="1:10" ht="36.75" customHeight="1">
      <c r="A11" s="9" t="s">
        <v>436</v>
      </c>
      <c r="B11" s="12" t="s">
        <v>524</v>
      </c>
      <c r="C11" s="12"/>
      <c r="D11" s="12" t="s">
        <v>525</v>
      </c>
      <c r="E11" s="9"/>
      <c r="F11" s="9"/>
      <c r="G11" s="9"/>
      <c r="H11" s="9"/>
      <c r="I11" s="9"/>
      <c r="J11" s="9"/>
    </row>
    <row r="12" spans="1:10" ht="51" customHeight="1">
      <c r="A12" s="9" t="s">
        <v>396</v>
      </c>
      <c r="B12" s="12" t="str">
        <f>CONCATENATE("The '",B2,"' can not be same as  Taxpayer's PIN.")</f>
        <v>The 'PIN of Supplier' can not be same as  Taxpayer's PIN.</v>
      </c>
      <c r="C12" s="12"/>
      <c r="D12" s="12" t="s">
        <v>461</v>
      </c>
      <c r="E12" s="9"/>
      <c r="F12" s="9"/>
      <c r="G12" s="9"/>
      <c r="H12" s="9"/>
      <c r="I12" s="9"/>
      <c r="J12" s="9"/>
    </row>
    <row r="14" spans="1:9" ht="28.5">
      <c r="A14" s="8" t="s">
        <v>477</v>
      </c>
      <c r="B14" s="30" t="s">
        <v>434</v>
      </c>
      <c r="C14" s="30" t="s">
        <v>459</v>
      </c>
      <c r="D14" s="30" t="s">
        <v>453</v>
      </c>
      <c r="I14" s="2" t="s">
        <v>479</v>
      </c>
    </row>
    <row r="15" spans="1:4" ht="14.25">
      <c r="A15" s="9" t="s">
        <v>394</v>
      </c>
      <c r="B15" s="9" t="s">
        <v>399</v>
      </c>
      <c r="C15" s="9" t="s">
        <v>399</v>
      </c>
      <c r="D15" s="9" t="s">
        <v>399</v>
      </c>
    </row>
    <row r="16" spans="1:4" ht="14.25">
      <c r="A16" s="9" t="s">
        <v>393</v>
      </c>
      <c r="B16" s="2">
        <v>20</v>
      </c>
      <c r="C16" s="2">
        <v>10</v>
      </c>
      <c r="D16" s="2">
        <v>15</v>
      </c>
    </row>
    <row r="17" spans="1:4" ht="28.5">
      <c r="A17" s="9" t="s">
        <v>395</v>
      </c>
      <c r="B17" s="12" t="s">
        <v>526</v>
      </c>
      <c r="C17" s="12" t="s">
        <v>527</v>
      </c>
      <c r="D17" s="12" t="s">
        <v>528</v>
      </c>
    </row>
    <row r="18" spans="1:4" ht="43.5">
      <c r="A18" s="9" t="s">
        <v>396</v>
      </c>
      <c r="B18" s="12" t="str">
        <f>CONCATENATE("Please enter value for ",B14,".")</f>
        <v>Please enter value for Payment Registration Number.</v>
      </c>
      <c r="C18" s="12" t="str">
        <f>CONCATENATE(C14," is mandatory field.")</f>
        <v>Date of Deposit is mandatory field.</v>
      </c>
      <c r="D18" s="12" t="str">
        <f>CONCATENATE(D14," is mandatory field.")</f>
        <v>Amount of Turnover Tax Paid is mandatory field.</v>
      </c>
    </row>
    <row r="19" spans="1:4" ht="28.5">
      <c r="A19" s="9" t="s">
        <v>397</v>
      </c>
      <c r="B19" s="2" t="s">
        <v>529</v>
      </c>
      <c r="C19" s="12" t="s">
        <v>530</v>
      </c>
      <c r="D19" s="12" t="s">
        <v>531</v>
      </c>
    </row>
    <row r="20" spans="1:4" ht="57.75">
      <c r="A20" s="9" t="s">
        <v>396</v>
      </c>
      <c r="B20" s="12" t="s">
        <v>486</v>
      </c>
      <c r="C20" s="12" t="str">
        <f>CONCATENATE("Please enter Date in dd/mm/yyyy proper format.")</f>
        <v>Please enter Date in dd/mm/yyyy proper format.</v>
      </c>
      <c r="D20" s="12" t="s">
        <v>455</v>
      </c>
    </row>
    <row r="21" spans="1:4" ht="28.5">
      <c r="A21" s="9" t="s">
        <v>398</v>
      </c>
      <c r="B21" s="12" t="s">
        <v>532</v>
      </c>
      <c r="C21" s="12" t="s">
        <v>533</v>
      </c>
      <c r="D21" s="12" t="s">
        <v>534</v>
      </c>
    </row>
    <row r="22" spans="1:4" ht="28.5">
      <c r="A22" s="9" t="s">
        <v>396</v>
      </c>
      <c r="B22" s="12" t="str">
        <f>CONCATENATE("Please Enter Data upto ",B16," Length only.")</f>
        <v>Please Enter Data upto 20 Length only.</v>
      </c>
      <c r="C22" s="12" t="str">
        <f>CONCATENATE("Please Enter Data upto ",C16," Length only.")</f>
        <v>Please Enter Data upto 10 Length only.</v>
      </c>
      <c r="D22" s="12" t="str">
        <f>CONCATENATE("Please Enter Data upto ",D16," Length only.")</f>
        <v>Please Enter Data upto 15 Length only.</v>
      </c>
    </row>
    <row r="23" spans="1:3" ht="28.5">
      <c r="A23" s="9" t="s">
        <v>436</v>
      </c>
      <c r="B23" s="12" t="s">
        <v>535</v>
      </c>
      <c r="C23" s="12"/>
    </row>
    <row r="24" spans="1:3" ht="87">
      <c r="A24" s="9" t="s">
        <v>396</v>
      </c>
      <c r="B24" s="12" t="s">
        <v>487</v>
      </c>
      <c r="C24" s="12" t="s">
        <v>470</v>
      </c>
    </row>
    <row r="26" spans="1:9" ht="28.5">
      <c r="A26" s="8" t="s">
        <v>477</v>
      </c>
      <c r="B26" s="30" t="s">
        <v>434</v>
      </c>
      <c r="C26" s="30" t="s">
        <v>459</v>
      </c>
      <c r="D26" s="30" t="s">
        <v>453</v>
      </c>
      <c r="I26" s="2" t="s">
        <v>479</v>
      </c>
    </row>
    <row r="27" spans="1:4" ht="14.25">
      <c r="A27" s="9" t="s">
        <v>394</v>
      </c>
      <c r="B27" s="9" t="s">
        <v>399</v>
      </c>
      <c r="C27" s="9" t="s">
        <v>399</v>
      </c>
      <c r="D27" s="9" t="s">
        <v>399</v>
      </c>
    </row>
    <row r="28" spans="1:4" ht="14.25">
      <c r="A28" s="9" t="s">
        <v>393</v>
      </c>
      <c r="B28" s="2">
        <v>20</v>
      </c>
      <c r="C28" s="2">
        <v>10</v>
      </c>
      <c r="D28" s="2">
        <v>15</v>
      </c>
    </row>
    <row r="29" spans="1:4" ht="28.5">
      <c r="A29" s="9" t="s">
        <v>395</v>
      </c>
      <c r="B29" s="12" t="s">
        <v>536</v>
      </c>
      <c r="C29" s="12" t="s">
        <v>537</v>
      </c>
      <c r="D29" s="12" t="s">
        <v>538</v>
      </c>
    </row>
    <row r="30" spans="1:4" ht="43.5">
      <c r="A30" s="9" t="s">
        <v>396</v>
      </c>
      <c r="B30" s="12" t="str">
        <f>CONCATENATE("Please enter value for ",B26,".")</f>
        <v>Please enter value for Payment Registration Number.</v>
      </c>
      <c r="C30" s="12" t="str">
        <f>CONCATENATE(C26," is mandatory field.")</f>
        <v>Date of Deposit is mandatory field.</v>
      </c>
      <c r="D30" s="12" t="str">
        <f>CONCATENATE(D26," is mandatory field.")</f>
        <v>Amount of Turnover Tax Paid is mandatory field.</v>
      </c>
    </row>
    <row r="31" spans="1:4" ht="43.5">
      <c r="A31" s="9" t="s">
        <v>397</v>
      </c>
      <c r="B31" s="2" t="s">
        <v>539</v>
      </c>
      <c r="C31" s="12" t="s">
        <v>540</v>
      </c>
      <c r="D31" s="12" t="s">
        <v>541</v>
      </c>
    </row>
    <row r="32" spans="1:4" ht="57.75">
      <c r="A32" s="9" t="s">
        <v>396</v>
      </c>
      <c r="B32" s="12" t="s">
        <v>486</v>
      </c>
      <c r="C32" s="12" t="str">
        <f>CONCATENATE("Please enter Date in dd/mm/yyyy proper format.")</f>
        <v>Please enter Date in dd/mm/yyyy proper format.</v>
      </c>
      <c r="D32" s="12" t="s">
        <v>455</v>
      </c>
    </row>
    <row r="33" spans="1:4" ht="43.5">
      <c r="A33" s="9" t="s">
        <v>398</v>
      </c>
      <c r="B33" s="12" t="s">
        <v>542</v>
      </c>
      <c r="C33" s="12" t="s">
        <v>543</v>
      </c>
      <c r="D33" s="12" t="s">
        <v>544</v>
      </c>
    </row>
    <row r="34" spans="1:4" ht="28.5">
      <c r="A34" s="9" t="s">
        <v>396</v>
      </c>
      <c r="B34" s="12" t="str">
        <f>CONCATENATE("Please Enter Data upto ",B28," Length only.")</f>
        <v>Please Enter Data upto 20 Length only.</v>
      </c>
      <c r="C34" s="12" t="str">
        <f>CONCATENATE("Please Enter Data upto ",C28," Length only.")</f>
        <v>Please Enter Data upto 10 Length only.</v>
      </c>
      <c r="D34" s="12" t="str">
        <f>CONCATENATE("Please Enter Data upto ",D28," Length only.")</f>
        <v>Please Enter Data upto 15 Length only.</v>
      </c>
    </row>
    <row r="35" spans="1:3" ht="43.5">
      <c r="A35" s="9" t="s">
        <v>436</v>
      </c>
      <c r="B35" s="12" t="s">
        <v>545</v>
      </c>
      <c r="C35" s="12" t="s">
        <v>546</v>
      </c>
    </row>
    <row r="36" spans="1:3" ht="87">
      <c r="A36" s="9" t="s">
        <v>396</v>
      </c>
      <c r="B36" s="12" t="s">
        <v>487</v>
      </c>
      <c r="C36" s="12" t="s">
        <v>469</v>
      </c>
    </row>
  </sheetData>
  <sheetProtection password="94AB" sheet="1" objects="1" scenarios="1" select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10"/>
  <sheetViews>
    <sheetView tabSelected="1" zoomScalePageLayoutView="0" workbookViewId="0" topLeftCell="A1">
      <selection activeCell="B3" sqref="B3"/>
    </sheetView>
  </sheetViews>
  <sheetFormatPr defaultColWidth="0" defaultRowHeight="12.75" zeroHeight="1"/>
  <cols>
    <col min="1" max="1" width="44.00390625" style="13" customWidth="1"/>
    <col min="2" max="2" width="27.7109375" style="13" customWidth="1"/>
    <col min="3" max="3" width="20.7109375" style="13" customWidth="1"/>
    <col min="4" max="16384" width="0" style="13" hidden="1" customWidth="1"/>
  </cols>
  <sheetData>
    <row r="1" spans="1:3" ht="46.5" customHeight="1">
      <c r="A1" s="31"/>
      <c r="B1" s="95" t="s">
        <v>554</v>
      </c>
      <c r="C1" s="96"/>
    </row>
    <row r="2" spans="1:3" ht="21" customHeight="1">
      <c r="A2" s="93" t="s">
        <v>433</v>
      </c>
      <c r="B2" s="94"/>
      <c r="C2" s="59" t="s">
        <v>566</v>
      </c>
    </row>
    <row r="3" spans="1:3" s="78" customFormat="1" ht="15">
      <c r="A3" s="37" t="s">
        <v>456</v>
      </c>
      <c r="B3" s="35" t="s">
        <v>409</v>
      </c>
      <c r="C3" s="81"/>
    </row>
    <row r="4" spans="1:3" s="78" customFormat="1" ht="15">
      <c r="A4" s="37" t="s">
        <v>457</v>
      </c>
      <c r="B4" s="35"/>
      <c r="C4" s="81">
        <f>IF(SecA.RtnYear&lt;&gt;"",IF(SecA.RtnYear="2020",SecA.RtnMnth,SecA.QtrCodeTemp),"")</f>
      </c>
    </row>
    <row r="5" spans="1:3" s="78" customFormat="1" ht="15">
      <c r="A5" s="37" t="s">
        <v>463</v>
      </c>
      <c r="B5" s="60"/>
      <c r="C5" s="82">
        <v>43831</v>
      </c>
    </row>
    <row r="6" spans="1:3" s="78" customFormat="1" ht="15">
      <c r="A6" s="37" t="s">
        <v>464</v>
      </c>
      <c r="B6" s="60" t="s">
        <v>409</v>
      </c>
      <c r="C6" s="81"/>
    </row>
    <row r="7" spans="1:3" s="78" customFormat="1" ht="37.5" customHeight="1">
      <c r="A7" s="79" t="str">
        <f>RIGHT(C2,LEN(C2)-8)</f>
        <v>8.0.0</v>
      </c>
      <c r="B7" s="79">
        <f>obligationId</f>
        <v>8</v>
      </c>
      <c r="C7" s="80" t="s">
        <v>409</v>
      </c>
    </row>
    <row r="8" spans="1:3" s="78" customFormat="1" ht="37.5" customHeight="1">
      <c r="A8" s="79" t="str">
        <f>templateType</f>
        <v>XLS</v>
      </c>
      <c r="B8" s="79" t="str">
        <f>officeVersion</f>
        <v>EXCEL 1997-2003</v>
      </c>
      <c r="C8" s="80" t="s">
        <v>409</v>
      </c>
    </row>
    <row r="9" spans="1:3" s="78" customFormat="1" ht="37.5" customHeight="1">
      <c r="A9" s="79">
        <f>RIGHT(B5,4)</f>
      </c>
      <c r="B9" s="79">
        <f>MID(B5,4,2)</f>
      </c>
      <c r="C9" s="80"/>
    </row>
    <row r="10" spans="1:3" s="78" customFormat="1" ht="37.5" customHeight="1">
      <c r="A10" s="79">
        <f>moduleId</f>
        <v>2</v>
      </c>
      <c r="B10" s="79">
        <f>formId</f>
        <v>12</v>
      </c>
      <c r="C10" s="80" t="s">
        <v>409</v>
      </c>
    </row>
    <row r="11" ht="14.25" hidden="1"/>
    <row r="12" ht="14.25" hidden="1"/>
  </sheetData>
  <sheetProtection password="94AB" sheet="1" objects="1" scenarios="1" selectLockedCells="1"/>
  <mergeCells count="2">
    <mergeCell ref="A2:B2"/>
    <mergeCell ref="B1:C1"/>
  </mergeCells>
  <dataValidations count="3">
    <dataValidation type="textLength" allowBlank="1" showInputMessage="1" showErrorMessage="1" promptTitle="Alphanumeric:" prompt="Enter 11 digit alphanumeric values for Personal Identification Number." errorTitle="Data Error:" error="Please enter Personal Identification Number in proper format.  " sqref="B3">
      <formula1>11</formula1>
      <formula2>11</formula2>
    </dataValidation>
    <dataValidation type="list" allowBlank="1" showInputMessage="1" showErrorMessage="1" promptTitle="List:" prompt="Select data from DropDown List. " errorTitle="ReturnType" error="Please select data from DropDown Only. " sqref="B4">
      <formula1>ReturnType</formula1>
    </dataValidation>
    <dataValidation type="textLength" allowBlank="1" showInputMessage="1" showErrorMessage="1" promptTitle="Date:" prompt="Enter date value in dd/mm/yyyy format." errorTitle="Data Error:" error="Please enter date value in dd/mm/yyyy format." sqref="B5:B6">
      <formula1>10</formula1>
      <formula2>10</formula2>
    </dataValidation>
  </dataValidations>
  <printOptions/>
  <pageMargins left="0.7" right="0.7" top="0.75" bottom="0.75" header="0.5118055555555555" footer="0.511805555555555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G7"/>
  <sheetViews>
    <sheetView zoomScalePageLayoutView="0" workbookViewId="0" topLeftCell="A1">
      <selection activeCell="A3" sqref="A3"/>
    </sheetView>
  </sheetViews>
  <sheetFormatPr defaultColWidth="0" defaultRowHeight="12.75" zeroHeight="1"/>
  <cols>
    <col min="1" max="6" width="27.7109375" style="13" customWidth="1"/>
    <col min="7" max="7" width="14.28125" style="13" customWidth="1"/>
    <col min="8" max="254" width="0" style="13" hidden="1" customWidth="1"/>
    <col min="255" max="16384" width="11.421875" style="13" hidden="1" customWidth="1"/>
  </cols>
  <sheetData>
    <row r="1" spans="1:7" ht="31.5" customHeight="1">
      <c r="A1" s="97" t="s">
        <v>478</v>
      </c>
      <c r="B1" s="98"/>
      <c r="C1" s="98"/>
      <c r="D1" s="98"/>
      <c r="E1" s="98"/>
      <c r="F1" s="99"/>
      <c r="G1" s="32"/>
    </row>
    <row r="2" spans="1:7" ht="30.75">
      <c r="A2" s="38" t="s">
        <v>441</v>
      </c>
      <c r="B2" s="38" t="s">
        <v>442</v>
      </c>
      <c r="C2" s="38" t="s">
        <v>403</v>
      </c>
      <c r="D2" s="38" t="s">
        <v>404</v>
      </c>
      <c r="E2" s="38" t="s">
        <v>443</v>
      </c>
      <c r="F2" s="40" t="s">
        <v>444</v>
      </c>
      <c r="G2" s="32"/>
    </row>
    <row r="3" spans="1:7" ht="15">
      <c r="A3" s="35" t="s">
        <v>409</v>
      </c>
      <c r="B3" s="35"/>
      <c r="C3" s="60"/>
      <c r="D3" s="35"/>
      <c r="E3" s="35"/>
      <c r="F3" s="36"/>
      <c r="G3" s="32"/>
    </row>
    <row r="4" spans="1:7" ht="15">
      <c r="A4" s="35" t="s">
        <v>409</v>
      </c>
      <c r="B4" s="35"/>
      <c r="C4" s="60"/>
      <c r="D4" s="35"/>
      <c r="E4" s="35"/>
      <c r="F4" s="36"/>
      <c r="G4" s="32"/>
    </row>
    <row r="5" spans="1:7" ht="16.5" customHeight="1">
      <c r="A5" s="100" t="s">
        <v>437</v>
      </c>
      <c r="B5" s="101"/>
      <c r="C5" s="101"/>
      <c r="D5" s="101"/>
      <c r="E5" s="102"/>
      <c r="F5" s="56">
        <f ca="1">SUM(F3:OFFSET(Sch1.DtlsOfLocalPrchsListTO,-1,0))</f>
        <v>0</v>
      </c>
      <c r="G5" s="32"/>
    </row>
    <row r="6" spans="1:7" ht="37.5" customHeight="1">
      <c r="A6" s="32"/>
      <c r="B6" s="32"/>
      <c r="C6" s="32"/>
      <c r="D6" s="32"/>
      <c r="E6" s="32"/>
      <c r="F6" s="32"/>
      <c r="G6" s="32"/>
    </row>
    <row r="7" spans="1:7" ht="37.5" customHeight="1">
      <c r="A7" s="32"/>
      <c r="B7" s="32"/>
      <c r="C7" s="32"/>
      <c r="D7" s="32"/>
      <c r="E7" s="32"/>
      <c r="F7" s="32"/>
      <c r="G7" s="32"/>
    </row>
    <row r="8" ht="14.25" hidden="1"/>
    <row r="9" ht="14.25" hidden="1"/>
    <row r="10" ht="14.25" hidden="1"/>
  </sheetData>
  <sheetProtection password="94AB" sheet="1" objects="1" scenarios="1" selectLockedCells="1"/>
  <mergeCells count="2">
    <mergeCell ref="A1:F1"/>
    <mergeCell ref="A5:E5"/>
  </mergeCells>
  <dataValidations count="6">
    <dataValidation type="decimal" allowBlank="1" showInputMessage="1" showErrorMessage="1" promptTitle="Numeric:" prompt="Enter numeric value of length less than or equal to 15 digit." errorTitle="Data Error:" error="Please enter positive numeric value of length less than or equal to 15 digit." sqref="F3:F4">
      <formula1>0</formula1>
      <formula2>999999999999999</formula2>
    </dataValidation>
    <dataValidation type="textLength" allowBlank="1" showInputMessage="1" showErrorMessage="1" promptTitle="Date:" prompt="Enter date value in dd/mm/yyyy format." errorTitle="Data Error:" error="Please enter date value in dd/mm/yyyy format." sqref="C3:C4">
      <formula1>10</formula1>
      <formula2>10</formula2>
    </dataValidation>
    <dataValidation type="textLength" operator="lessThanOrEqual" allowBlank="1" showInputMessage="1" showErrorMessage="1" promptTitle="Alphanumeric:" prompt="Enter alphanumeric value of length less than or equal to 50  characters.Special characters like Space , . / - : are allowed." errorTitle="Data Error:" error="Please enter alphanumeric value of length less than or equal to 50  characters." sqref="B3:B4">
      <formula1>50</formula1>
    </dataValidation>
    <dataValidation type="textLength" allowBlank="1" showInputMessage="1" showErrorMessage="1" promptTitle="Alphanumeric:" prompt="Enter 11 digit alphanumeric values for PIN. " errorTitle="Data Error:" error="Please enter PIN in proper format.  " sqref="A3:A4">
      <formula1>11</formula1>
      <formula2>11</formula2>
    </dataValidation>
    <dataValidation type="textLength" operator="lessThanOrEqual" allowBlank="1" showInputMessage="1" showErrorMessage="1" promptTitle="Alphanumeric:" prompt="Enter alphanumeric value of length less than or equal to 200  characters.Special characters like Space , . / - : are allowed." errorTitle="Data Error:" error="Please enter alphanumeric value of length less than or equal to 200  characters." sqref="E3:E4">
      <formula1>200</formula1>
    </dataValidation>
    <dataValidation type="textLength" operator="lessThanOrEqual" allowBlank="1" showInputMessage="1" showErrorMessage="1" promptTitle="Alphanumeric:" prompt="Enter alphanumeric value of length less than or equal to 20  characters.Special characters like Space , . / - :  are allowed." errorTitle="Data Error:" error="Please enter alphanumeric value of length less than or equal to 20  characters." sqref="D3:D4">
      <formula1>20</formula1>
    </dataValidation>
  </dataValidations>
  <printOptions/>
  <pageMargins left="0.7" right="0.7" top="0.75" bottom="0.75" header="0.5118055555555555" footer="0.511805555555555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IV17"/>
  <sheetViews>
    <sheetView zoomScalePageLayoutView="0" workbookViewId="0" topLeftCell="A1">
      <selection activeCell="C13" sqref="C13"/>
    </sheetView>
  </sheetViews>
  <sheetFormatPr defaultColWidth="0" defaultRowHeight="12.75" zeroHeight="1"/>
  <cols>
    <col min="1" max="3" width="27.7109375" style="34" customWidth="1"/>
    <col min="4" max="4" width="14.28125" style="34" customWidth="1"/>
    <col min="5" max="254" width="0" style="34" hidden="1" customWidth="1"/>
    <col min="255" max="255" width="11.421875" style="34" hidden="1" customWidth="1"/>
    <col min="256" max="16384" width="13.00390625" style="34" hidden="1" customWidth="1"/>
  </cols>
  <sheetData>
    <row r="1" spans="1:4" ht="31.5" customHeight="1">
      <c r="A1" s="110" t="s">
        <v>479</v>
      </c>
      <c r="B1" s="111"/>
      <c r="C1" s="112"/>
      <c r="D1" s="33"/>
    </row>
    <row r="2" spans="1:4" ht="21" customHeight="1">
      <c r="A2" s="107" t="s">
        <v>480</v>
      </c>
      <c r="B2" s="108"/>
      <c r="C2" s="109"/>
      <c r="D2" s="33"/>
    </row>
    <row r="3" spans="1:4" ht="30.75">
      <c r="A3" s="38" t="s">
        <v>434</v>
      </c>
      <c r="B3" s="38" t="s">
        <v>459</v>
      </c>
      <c r="C3" s="39" t="s">
        <v>435</v>
      </c>
      <c r="D3" s="33"/>
    </row>
    <row r="4" spans="1:4" ht="16.5" customHeight="1">
      <c r="A4" s="35"/>
      <c r="B4" s="60"/>
      <c r="C4" s="36"/>
      <c r="D4" s="33">
        <f>(IF(A4&lt;&gt;"","INCMADV",""))</f>
      </c>
    </row>
    <row r="5" spans="1:4" ht="15">
      <c r="A5" s="35"/>
      <c r="B5" s="60"/>
      <c r="C5" s="36"/>
      <c r="D5" s="33">
        <f>(IF(A5&lt;&gt;"","INCMADV",""))</f>
      </c>
    </row>
    <row r="6" spans="1:4" ht="15">
      <c r="A6" s="103" t="s">
        <v>437</v>
      </c>
      <c r="B6" s="104"/>
      <c r="C6" s="56">
        <f ca="1">SUM(C4:OFFSET(Sch2.DtlsTOTPdInAdvListTO,-1,0))</f>
        <v>0</v>
      </c>
      <c r="D6" s="33"/>
    </row>
    <row r="7" spans="1:4" ht="16.5" customHeight="1">
      <c r="A7" s="33"/>
      <c r="B7" s="33"/>
      <c r="C7" s="33"/>
      <c r="D7" s="33"/>
    </row>
    <row r="8" spans="1:4" ht="16.5" customHeight="1">
      <c r="A8" s="33"/>
      <c r="B8" s="33"/>
      <c r="C8" s="33"/>
      <c r="D8" s="33"/>
    </row>
    <row r="9" spans="1:4" ht="16.5" customHeight="1">
      <c r="A9" s="33"/>
      <c r="B9" s="33"/>
      <c r="C9" s="33"/>
      <c r="D9" s="33"/>
    </row>
    <row r="10" spans="1:256" ht="16.5" customHeight="1">
      <c r="A10" s="107" t="s">
        <v>481</v>
      </c>
      <c r="B10" s="108"/>
      <c r="C10" s="109"/>
      <c r="D10" s="33"/>
      <c r="E10" s="107" t="s">
        <v>467</v>
      </c>
      <c r="F10" s="108"/>
      <c r="G10" s="109"/>
      <c r="H10" s="33"/>
      <c r="I10" s="107" t="s">
        <v>467</v>
      </c>
      <c r="J10" s="108"/>
      <c r="K10" s="109"/>
      <c r="L10" s="33"/>
      <c r="M10" s="107" t="s">
        <v>467</v>
      </c>
      <c r="N10" s="108"/>
      <c r="O10" s="109"/>
      <c r="P10" s="33"/>
      <c r="Q10" s="107" t="s">
        <v>467</v>
      </c>
      <c r="R10" s="108"/>
      <c r="S10" s="109"/>
      <c r="T10" s="33"/>
      <c r="U10" s="107" t="s">
        <v>467</v>
      </c>
      <c r="V10" s="108"/>
      <c r="W10" s="109"/>
      <c r="X10" s="33"/>
      <c r="Y10" s="107" t="s">
        <v>467</v>
      </c>
      <c r="Z10" s="108"/>
      <c r="AA10" s="109"/>
      <c r="AB10" s="33"/>
      <c r="AC10" s="107" t="s">
        <v>467</v>
      </c>
      <c r="AD10" s="108"/>
      <c r="AE10" s="109"/>
      <c r="AF10" s="33"/>
      <c r="AG10" s="107" t="s">
        <v>467</v>
      </c>
      <c r="AH10" s="108"/>
      <c r="AI10" s="109"/>
      <c r="AJ10" s="33"/>
      <c r="AK10" s="107" t="s">
        <v>467</v>
      </c>
      <c r="AL10" s="108"/>
      <c r="AM10" s="109"/>
      <c r="AN10" s="33"/>
      <c r="AO10" s="107" t="s">
        <v>467</v>
      </c>
      <c r="AP10" s="108"/>
      <c r="AQ10" s="109"/>
      <c r="AR10" s="33"/>
      <c r="AS10" s="107" t="s">
        <v>467</v>
      </c>
      <c r="AT10" s="108"/>
      <c r="AU10" s="109"/>
      <c r="AV10" s="33"/>
      <c r="AW10" s="107" t="s">
        <v>467</v>
      </c>
      <c r="AX10" s="108"/>
      <c r="AY10" s="109"/>
      <c r="AZ10" s="33"/>
      <c r="BA10" s="107" t="s">
        <v>467</v>
      </c>
      <c r="BB10" s="108"/>
      <c r="BC10" s="109"/>
      <c r="BD10" s="33"/>
      <c r="BE10" s="107" t="s">
        <v>467</v>
      </c>
      <c r="BF10" s="108"/>
      <c r="BG10" s="109"/>
      <c r="BH10" s="33"/>
      <c r="BI10" s="107" t="s">
        <v>467</v>
      </c>
      <c r="BJ10" s="108"/>
      <c r="BK10" s="109"/>
      <c r="BL10" s="33"/>
      <c r="BM10" s="107" t="s">
        <v>467</v>
      </c>
      <c r="BN10" s="108"/>
      <c r="BO10" s="109"/>
      <c r="BP10" s="33"/>
      <c r="BQ10" s="107" t="s">
        <v>467</v>
      </c>
      <c r="BR10" s="108"/>
      <c r="BS10" s="109"/>
      <c r="BT10" s="33"/>
      <c r="BU10" s="107" t="s">
        <v>467</v>
      </c>
      <c r="BV10" s="108"/>
      <c r="BW10" s="109"/>
      <c r="BX10" s="33"/>
      <c r="BY10" s="107" t="s">
        <v>467</v>
      </c>
      <c r="BZ10" s="108"/>
      <c r="CA10" s="109"/>
      <c r="CB10" s="33"/>
      <c r="CC10" s="107" t="s">
        <v>467</v>
      </c>
      <c r="CD10" s="108"/>
      <c r="CE10" s="109"/>
      <c r="CF10" s="33"/>
      <c r="CG10" s="107" t="s">
        <v>467</v>
      </c>
      <c r="CH10" s="108"/>
      <c r="CI10" s="109"/>
      <c r="CJ10" s="33"/>
      <c r="CK10" s="107" t="s">
        <v>467</v>
      </c>
      <c r="CL10" s="108"/>
      <c r="CM10" s="109"/>
      <c r="CN10" s="33"/>
      <c r="CO10" s="107" t="s">
        <v>467</v>
      </c>
      <c r="CP10" s="108"/>
      <c r="CQ10" s="109"/>
      <c r="CR10" s="33"/>
      <c r="CS10" s="107" t="s">
        <v>467</v>
      </c>
      <c r="CT10" s="108"/>
      <c r="CU10" s="109"/>
      <c r="CV10" s="33"/>
      <c r="CW10" s="107" t="s">
        <v>467</v>
      </c>
      <c r="CX10" s="108"/>
      <c r="CY10" s="109"/>
      <c r="CZ10" s="33"/>
      <c r="DA10" s="107" t="s">
        <v>467</v>
      </c>
      <c r="DB10" s="108"/>
      <c r="DC10" s="109"/>
      <c r="DD10" s="33"/>
      <c r="DE10" s="107" t="s">
        <v>467</v>
      </c>
      <c r="DF10" s="108"/>
      <c r="DG10" s="109"/>
      <c r="DH10" s="33"/>
      <c r="DI10" s="107" t="s">
        <v>467</v>
      </c>
      <c r="DJ10" s="108"/>
      <c r="DK10" s="109"/>
      <c r="DL10" s="33"/>
      <c r="DM10" s="107" t="s">
        <v>467</v>
      </c>
      <c r="DN10" s="108"/>
      <c r="DO10" s="109"/>
      <c r="DP10" s="33"/>
      <c r="DQ10" s="107" t="s">
        <v>467</v>
      </c>
      <c r="DR10" s="108"/>
      <c r="DS10" s="109"/>
      <c r="DT10" s="33"/>
      <c r="DU10" s="107" t="s">
        <v>467</v>
      </c>
      <c r="DV10" s="108"/>
      <c r="DW10" s="109"/>
      <c r="DX10" s="33"/>
      <c r="DY10" s="107" t="s">
        <v>467</v>
      </c>
      <c r="DZ10" s="108"/>
      <c r="EA10" s="109"/>
      <c r="EB10" s="33"/>
      <c r="EC10" s="107" t="s">
        <v>467</v>
      </c>
      <c r="ED10" s="108"/>
      <c r="EE10" s="109"/>
      <c r="EF10" s="33"/>
      <c r="EG10" s="107" t="s">
        <v>467</v>
      </c>
      <c r="EH10" s="108"/>
      <c r="EI10" s="109"/>
      <c r="EJ10" s="33"/>
      <c r="EK10" s="107" t="s">
        <v>467</v>
      </c>
      <c r="EL10" s="108"/>
      <c r="EM10" s="109"/>
      <c r="EN10" s="33"/>
      <c r="EO10" s="107" t="s">
        <v>467</v>
      </c>
      <c r="EP10" s="108"/>
      <c r="EQ10" s="109"/>
      <c r="ER10" s="33"/>
      <c r="ES10" s="107" t="s">
        <v>467</v>
      </c>
      <c r="ET10" s="108"/>
      <c r="EU10" s="109"/>
      <c r="EV10" s="33"/>
      <c r="EW10" s="107" t="s">
        <v>467</v>
      </c>
      <c r="EX10" s="108"/>
      <c r="EY10" s="109"/>
      <c r="EZ10" s="33"/>
      <c r="FA10" s="107" t="s">
        <v>467</v>
      </c>
      <c r="FB10" s="108"/>
      <c r="FC10" s="109"/>
      <c r="FD10" s="33"/>
      <c r="FE10" s="107" t="s">
        <v>467</v>
      </c>
      <c r="FF10" s="108"/>
      <c r="FG10" s="109"/>
      <c r="FH10" s="33"/>
      <c r="FI10" s="107" t="s">
        <v>467</v>
      </c>
      <c r="FJ10" s="108"/>
      <c r="FK10" s="109"/>
      <c r="FL10" s="33"/>
      <c r="FM10" s="107" t="s">
        <v>467</v>
      </c>
      <c r="FN10" s="108"/>
      <c r="FO10" s="109"/>
      <c r="FP10" s="33"/>
      <c r="FQ10" s="107" t="s">
        <v>467</v>
      </c>
      <c r="FR10" s="108"/>
      <c r="FS10" s="109"/>
      <c r="FT10" s="33"/>
      <c r="FU10" s="107" t="s">
        <v>467</v>
      </c>
      <c r="FV10" s="108"/>
      <c r="FW10" s="109"/>
      <c r="FX10" s="33"/>
      <c r="FY10" s="107" t="s">
        <v>467</v>
      </c>
      <c r="FZ10" s="108"/>
      <c r="GA10" s="109"/>
      <c r="GB10" s="33"/>
      <c r="GC10" s="107" t="s">
        <v>467</v>
      </c>
      <c r="GD10" s="108"/>
      <c r="GE10" s="109"/>
      <c r="GF10" s="33"/>
      <c r="GG10" s="107" t="s">
        <v>467</v>
      </c>
      <c r="GH10" s="108"/>
      <c r="GI10" s="109"/>
      <c r="GJ10" s="33"/>
      <c r="GK10" s="107" t="s">
        <v>467</v>
      </c>
      <c r="GL10" s="108"/>
      <c r="GM10" s="109"/>
      <c r="GN10" s="33"/>
      <c r="GO10" s="107" t="s">
        <v>467</v>
      </c>
      <c r="GP10" s="108"/>
      <c r="GQ10" s="109"/>
      <c r="GR10" s="33"/>
      <c r="GS10" s="107" t="s">
        <v>467</v>
      </c>
      <c r="GT10" s="108"/>
      <c r="GU10" s="109"/>
      <c r="GV10" s="33"/>
      <c r="GW10" s="107" t="s">
        <v>467</v>
      </c>
      <c r="GX10" s="108"/>
      <c r="GY10" s="109"/>
      <c r="GZ10" s="33"/>
      <c r="HA10" s="107" t="s">
        <v>467</v>
      </c>
      <c r="HB10" s="108"/>
      <c r="HC10" s="109"/>
      <c r="HD10" s="33"/>
      <c r="HE10" s="107" t="s">
        <v>467</v>
      </c>
      <c r="HF10" s="108"/>
      <c r="HG10" s="109"/>
      <c r="HH10" s="33"/>
      <c r="HI10" s="107" t="s">
        <v>467</v>
      </c>
      <c r="HJ10" s="108"/>
      <c r="HK10" s="109"/>
      <c r="HL10" s="33"/>
      <c r="HM10" s="107" t="s">
        <v>467</v>
      </c>
      <c r="HN10" s="108"/>
      <c r="HO10" s="109"/>
      <c r="HP10" s="33"/>
      <c r="HQ10" s="107" t="s">
        <v>467</v>
      </c>
      <c r="HR10" s="108"/>
      <c r="HS10" s="109"/>
      <c r="HT10" s="33"/>
      <c r="HU10" s="107" t="s">
        <v>467</v>
      </c>
      <c r="HV10" s="108"/>
      <c r="HW10" s="109"/>
      <c r="HX10" s="33"/>
      <c r="HY10" s="107" t="s">
        <v>467</v>
      </c>
      <c r="HZ10" s="108"/>
      <c r="IA10" s="109"/>
      <c r="IB10" s="33"/>
      <c r="IC10" s="107" t="s">
        <v>467</v>
      </c>
      <c r="ID10" s="108"/>
      <c r="IE10" s="109"/>
      <c r="IF10" s="33"/>
      <c r="IG10" s="107" t="s">
        <v>467</v>
      </c>
      <c r="IH10" s="108"/>
      <c r="II10" s="109"/>
      <c r="IJ10" s="33"/>
      <c r="IK10" s="107" t="s">
        <v>467</v>
      </c>
      <c r="IL10" s="108"/>
      <c r="IM10" s="109"/>
      <c r="IN10" s="33"/>
      <c r="IO10" s="107" t="s">
        <v>467</v>
      </c>
      <c r="IP10" s="108"/>
      <c r="IQ10" s="109"/>
      <c r="IR10" s="33"/>
      <c r="IS10" s="107" t="s">
        <v>467</v>
      </c>
      <c r="IT10" s="108"/>
      <c r="IU10" s="109"/>
      <c r="IV10" s="33"/>
    </row>
    <row r="11" spans="1:256" ht="33" customHeight="1">
      <c r="A11" s="38" t="s">
        <v>434</v>
      </c>
      <c r="B11" s="38" t="s">
        <v>459</v>
      </c>
      <c r="C11" s="39" t="s">
        <v>435</v>
      </c>
      <c r="D11" s="33"/>
      <c r="E11" s="38" t="s">
        <v>434</v>
      </c>
      <c r="F11" s="38" t="s">
        <v>459</v>
      </c>
      <c r="G11" s="39" t="s">
        <v>435</v>
      </c>
      <c r="H11" s="33"/>
      <c r="I11" s="38" t="s">
        <v>434</v>
      </c>
      <c r="J11" s="38" t="s">
        <v>459</v>
      </c>
      <c r="K11" s="39" t="s">
        <v>435</v>
      </c>
      <c r="L11" s="33"/>
      <c r="M11" s="38" t="s">
        <v>434</v>
      </c>
      <c r="N11" s="38" t="s">
        <v>459</v>
      </c>
      <c r="O11" s="39" t="s">
        <v>435</v>
      </c>
      <c r="P11" s="33"/>
      <c r="Q11" s="38" t="s">
        <v>434</v>
      </c>
      <c r="R11" s="38" t="s">
        <v>459</v>
      </c>
      <c r="S11" s="39" t="s">
        <v>435</v>
      </c>
      <c r="T11" s="33"/>
      <c r="U11" s="38" t="s">
        <v>434</v>
      </c>
      <c r="V11" s="38" t="s">
        <v>459</v>
      </c>
      <c r="W11" s="39" t="s">
        <v>435</v>
      </c>
      <c r="X11" s="33"/>
      <c r="Y11" s="38" t="s">
        <v>434</v>
      </c>
      <c r="Z11" s="38" t="s">
        <v>459</v>
      </c>
      <c r="AA11" s="39" t="s">
        <v>435</v>
      </c>
      <c r="AB11" s="33"/>
      <c r="AC11" s="38" t="s">
        <v>434</v>
      </c>
      <c r="AD11" s="38" t="s">
        <v>459</v>
      </c>
      <c r="AE11" s="39" t="s">
        <v>435</v>
      </c>
      <c r="AF11" s="33"/>
      <c r="AG11" s="38" t="s">
        <v>434</v>
      </c>
      <c r="AH11" s="38" t="s">
        <v>459</v>
      </c>
      <c r="AI11" s="39" t="s">
        <v>435</v>
      </c>
      <c r="AJ11" s="33"/>
      <c r="AK11" s="38" t="s">
        <v>434</v>
      </c>
      <c r="AL11" s="38" t="s">
        <v>459</v>
      </c>
      <c r="AM11" s="39" t="s">
        <v>435</v>
      </c>
      <c r="AN11" s="33"/>
      <c r="AO11" s="38" t="s">
        <v>434</v>
      </c>
      <c r="AP11" s="38" t="s">
        <v>459</v>
      </c>
      <c r="AQ11" s="39" t="s">
        <v>435</v>
      </c>
      <c r="AR11" s="33"/>
      <c r="AS11" s="38" t="s">
        <v>434</v>
      </c>
      <c r="AT11" s="38" t="s">
        <v>459</v>
      </c>
      <c r="AU11" s="39" t="s">
        <v>435</v>
      </c>
      <c r="AV11" s="33"/>
      <c r="AW11" s="38" t="s">
        <v>434</v>
      </c>
      <c r="AX11" s="38" t="s">
        <v>459</v>
      </c>
      <c r="AY11" s="39" t="s">
        <v>435</v>
      </c>
      <c r="AZ11" s="33"/>
      <c r="BA11" s="38" t="s">
        <v>434</v>
      </c>
      <c r="BB11" s="38" t="s">
        <v>459</v>
      </c>
      <c r="BC11" s="39" t="s">
        <v>435</v>
      </c>
      <c r="BD11" s="33"/>
      <c r="BE11" s="38" t="s">
        <v>434</v>
      </c>
      <c r="BF11" s="38" t="s">
        <v>459</v>
      </c>
      <c r="BG11" s="39" t="s">
        <v>435</v>
      </c>
      <c r="BH11" s="33"/>
      <c r="BI11" s="38" t="s">
        <v>434</v>
      </c>
      <c r="BJ11" s="38" t="s">
        <v>459</v>
      </c>
      <c r="BK11" s="39" t="s">
        <v>435</v>
      </c>
      <c r="BL11" s="33"/>
      <c r="BM11" s="38" t="s">
        <v>434</v>
      </c>
      <c r="BN11" s="38" t="s">
        <v>459</v>
      </c>
      <c r="BO11" s="39" t="s">
        <v>435</v>
      </c>
      <c r="BP11" s="33"/>
      <c r="BQ11" s="38" t="s">
        <v>434</v>
      </c>
      <c r="BR11" s="38" t="s">
        <v>459</v>
      </c>
      <c r="BS11" s="39" t="s">
        <v>435</v>
      </c>
      <c r="BT11" s="33"/>
      <c r="BU11" s="38" t="s">
        <v>434</v>
      </c>
      <c r="BV11" s="38" t="s">
        <v>459</v>
      </c>
      <c r="BW11" s="39" t="s">
        <v>435</v>
      </c>
      <c r="BX11" s="33"/>
      <c r="BY11" s="38" t="s">
        <v>434</v>
      </c>
      <c r="BZ11" s="38" t="s">
        <v>459</v>
      </c>
      <c r="CA11" s="39" t="s">
        <v>435</v>
      </c>
      <c r="CB11" s="33"/>
      <c r="CC11" s="38" t="s">
        <v>434</v>
      </c>
      <c r="CD11" s="38" t="s">
        <v>459</v>
      </c>
      <c r="CE11" s="39" t="s">
        <v>435</v>
      </c>
      <c r="CF11" s="33"/>
      <c r="CG11" s="38" t="s">
        <v>434</v>
      </c>
      <c r="CH11" s="38" t="s">
        <v>459</v>
      </c>
      <c r="CI11" s="39" t="s">
        <v>435</v>
      </c>
      <c r="CJ11" s="33"/>
      <c r="CK11" s="38" t="s">
        <v>434</v>
      </c>
      <c r="CL11" s="38" t="s">
        <v>459</v>
      </c>
      <c r="CM11" s="39" t="s">
        <v>435</v>
      </c>
      <c r="CN11" s="33"/>
      <c r="CO11" s="38" t="s">
        <v>434</v>
      </c>
      <c r="CP11" s="38" t="s">
        <v>459</v>
      </c>
      <c r="CQ11" s="39" t="s">
        <v>435</v>
      </c>
      <c r="CR11" s="33"/>
      <c r="CS11" s="38" t="s">
        <v>434</v>
      </c>
      <c r="CT11" s="38" t="s">
        <v>459</v>
      </c>
      <c r="CU11" s="39" t="s">
        <v>435</v>
      </c>
      <c r="CV11" s="33"/>
      <c r="CW11" s="38" t="s">
        <v>434</v>
      </c>
      <c r="CX11" s="38" t="s">
        <v>459</v>
      </c>
      <c r="CY11" s="39" t="s">
        <v>435</v>
      </c>
      <c r="CZ11" s="33"/>
      <c r="DA11" s="38" t="s">
        <v>434</v>
      </c>
      <c r="DB11" s="38" t="s">
        <v>459</v>
      </c>
      <c r="DC11" s="39" t="s">
        <v>435</v>
      </c>
      <c r="DD11" s="33"/>
      <c r="DE11" s="38" t="s">
        <v>434</v>
      </c>
      <c r="DF11" s="38" t="s">
        <v>459</v>
      </c>
      <c r="DG11" s="39" t="s">
        <v>435</v>
      </c>
      <c r="DH11" s="33"/>
      <c r="DI11" s="38" t="s">
        <v>434</v>
      </c>
      <c r="DJ11" s="38" t="s">
        <v>459</v>
      </c>
      <c r="DK11" s="39" t="s">
        <v>435</v>
      </c>
      <c r="DL11" s="33"/>
      <c r="DM11" s="38" t="s">
        <v>434</v>
      </c>
      <c r="DN11" s="38" t="s">
        <v>459</v>
      </c>
      <c r="DO11" s="39" t="s">
        <v>435</v>
      </c>
      <c r="DP11" s="33"/>
      <c r="DQ11" s="38" t="s">
        <v>434</v>
      </c>
      <c r="DR11" s="38" t="s">
        <v>459</v>
      </c>
      <c r="DS11" s="39" t="s">
        <v>435</v>
      </c>
      <c r="DT11" s="33"/>
      <c r="DU11" s="38" t="s">
        <v>434</v>
      </c>
      <c r="DV11" s="38" t="s">
        <v>459</v>
      </c>
      <c r="DW11" s="39" t="s">
        <v>435</v>
      </c>
      <c r="DX11" s="33"/>
      <c r="DY11" s="38" t="s">
        <v>434</v>
      </c>
      <c r="DZ11" s="38" t="s">
        <v>459</v>
      </c>
      <c r="EA11" s="39" t="s">
        <v>435</v>
      </c>
      <c r="EB11" s="33"/>
      <c r="EC11" s="38" t="s">
        <v>434</v>
      </c>
      <c r="ED11" s="38" t="s">
        <v>459</v>
      </c>
      <c r="EE11" s="39" t="s">
        <v>435</v>
      </c>
      <c r="EF11" s="33"/>
      <c r="EG11" s="38" t="s">
        <v>434</v>
      </c>
      <c r="EH11" s="38" t="s">
        <v>459</v>
      </c>
      <c r="EI11" s="39" t="s">
        <v>435</v>
      </c>
      <c r="EJ11" s="33"/>
      <c r="EK11" s="38" t="s">
        <v>434</v>
      </c>
      <c r="EL11" s="38" t="s">
        <v>459</v>
      </c>
      <c r="EM11" s="39" t="s">
        <v>435</v>
      </c>
      <c r="EN11" s="33"/>
      <c r="EO11" s="38" t="s">
        <v>434</v>
      </c>
      <c r="EP11" s="38" t="s">
        <v>459</v>
      </c>
      <c r="EQ11" s="39" t="s">
        <v>435</v>
      </c>
      <c r="ER11" s="33"/>
      <c r="ES11" s="38" t="s">
        <v>434</v>
      </c>
      <c r="ET11" s="38" t="s">
        <v>459</v>
      </c>
      <c r="EU11" s="39" t="s">
        <v>435</v>
      </c>
      <c r="EV11" s="33"/>
      <c r="EW11" s="38" t="s">
        <v>434</v>
      </c>
      <c r="EX11" s="38" t="s">
        <v>459</v>
      </c>
      <c r="EY11" s="39" t="s">
        <v>435</v>
      </c>
      <c r="EZ11" s="33"/>
      <c r="FA11" s="38" t="s">
        <v>434</v>
      </c>
      <c r="FB11" s="38" t="s">
        <v>459</v>
      </c>
      <c r="FC11" s="39" t="s">
        <v>435</v>
      </c>
      <c r="FD11" s="33"/>
      <c r="FE11" s="38" t="s">
        <v>434</v>
      </c>
      <c r="FF11" s="38" t="s">
        <v>459</v>
      </c>
      <c r="FG11" s="39" t="s">
        <v>435</v>
      </c>
      <c r="FH11" s="33"/>
      <c r="FI11" s="38" t="s">
        <v>434</v>
      </c>
      <c r="FJ11" s="38" t="s">
        <v>459</v>
      </c>
      <c r="FK11" s="39" t="s">
        <v>435</v>
      </c>
      <c r="FL11" s="33"/>
      <c r="FM11" s="38" t="s">
        <v>434</v>
      </c>
      <c r="FN11" s="38" t="s">
        <v>459</v>
      </c>
      <c r="FO11" s="39" t="s">
        <v>435</v>
      </c>
      <c r="FP11" s="33"/>
      <c r="FQ11" s="38" t="s">
        <v>434</v>
      </c>
      <c r="FR11" s="38" t="s">
        <v>459</v>
      </c>
      <c r="FS11" s="39" t="s">
        <v>435</v>
      </c>
      <c r="FT11" s="33"/>
      <c r="FU11" s="38" t="s">
        <v>434</v>
      </c>
      <c r="FV11" s="38" t="s">
        <v>459</v>
      </c>
      <c r="FW11" s="39" t="s">
        <v>435</v>
      </c>
      <c r="FX11" s="33"/>
      <c r="FY11" s="38" t="s">
        <v>434</v>
      </c>
      <c r="FZ11" s="38" t="s">
        <v>459</v>
      </c>
      <c r="GA11" s="39" t="s">
        <v>435</v>
      </c>
      <c r="GB11" s="33"/>
      <c r="GC11" s="38" t="s">
        <v>434</v>
      </c>
      <c r="GD11" s="38" t="s">
        <v>459</v>
      </c>
      <c r="GE11" s="39" t="s">
        <v>435</v>
      </c>
      <c r="GF11" s="33"/>
      <c r="GG11" s="38" t="s">
        <v>434</v>
      </c>
      <c r="GH11" s="38" t="s">
        <v>459</v>
      </c>
      <c r="GI11" s="39" t="s">
        <v>435</v>
      </c>
      <c r="GJ11" s="33"/>
      <c r="GK11" s="38" t="s">
        <v>434</v>
      </c>
      <c r="GL11" s="38" t="s">
        <v>459</v>
      </c>
      <c r="GM11" s="39" t="s">
        <v>435</v>
      </c>
      <c r="GN11" s="33"/>
      <c r="GO11" s="38" t="s">
        <v>434</v>
      </c>
      <c r="GP11" s="38" t="s">
        <v>459</v>
      </c>
      <c r="GQ11" s="39" t="s">
        <v>435</v>
      </c>
      <c r="GR11" s="33"/>
      <c r="GS11" s="38" t="s">
        <v>434</v>
      </c>
      <c r="GT11" s="38" t="s">
        <v>459</v>
      </c>
      <c r="GU11" s="39" t="s">
        <v>435</v>
      </c>
      <c r="GV11" s="33"/>
      <c r="GW11" s="38" t="s">
        <v>434</v>
      </c>
      <c r="GX11" s="38" t="s">
        <v>459</v>
      </c>
      <c r="GY11" s="39" t="s">
        <v>435</v>
      </c>
      <c r="GZ11" s="33"/>
      <c r="HA11" s="38" t="s">
        <v>434</v>
      </c>
      <c r="HB11" s="38" t="s">
        <v>459</v>
      </c>
      <c r="HC11" s="39" t="s">
        <v>435</v>
      </c>
      <c r="HD11" s="33"/>
      <c r="HE11" s="38" t="s">
        <v>434</v>
      </c>
      <c r="HF11" s="38" t="s">
        <v>459</v>
      </c>
      <c r="HG11" s="39" t="s">
        <v>435</v>
      </c>
      <c r="HH11" s="33"/>
      <c r="HI11" s="38" t="s">
        <v>434</v>
      </c>
      <c r="HJ11" s="38" t="s">
        <v>459</v>
      </c>
      <c r="HK11" s="39" t="s">
        <v>435</v>
      </c>
      <c r="HL11" s="33"/>
      <c r="HM11" s="38" t="s">
        <v>434</v>
      </c>
      <c r="HN11" s="38" t="s">
        <v>459</v>
      </c>
      <c r="HO11" s="39" t="s">
        <v>435</v>
      </c>
      <c r="HP11" s="33"/>
      <c r="HQ11" s="38" t="s">
        <v>434</v>
      </c>
      <c r="HR11" s="38" t="s">
        <v>459</v>
      </c>
      <c r="HS11" s="39" t="s">
        <v>435</v>
      </c>
      <c r="HT11" s="33"/>
      <c r="HU11" s="38" t="s">
        <v>434</v>
      </c>
      <c r="HV11" s="38" t="s">
        <v>459</v>
      </c>
      <c r="HW11" s="39" t="s">
        <v>435</v>
      </c>
      <c r="HX11" s="33"/>
      <c r="HY11" s="38" t="s">
        <v>434</v>
      </c>
      <c r="HZ11" s="38" t="s">
        <v>459</v>
      </c>
      <c r="IA11" s="39" t="s">
        <v>435</v>
      </c>
      <c r="IB11" s="33"/>
      <c r="IC11" s="38" t="s">
        <v>434</v>
      </c>
      <c r="ID11" s="38" t="s">
        <v>459</v>
      </c>
      <c r="IE11" s="39" t="s">
        <v>435</v>
      </c>
      <c r="IF11" s="33"/>
      <c r="IG11" s="38" t="s">
        <v>434</v>
      </c>
      <c r="IH11" s="38" t="s">
        <v>459</v>
      </c>
      <c r="II11" s="39" t="s">
        <v>435</v>
      </c>
      <c r="IJ11" s="33"/>
      <c r="IK11" s="38" t="s">
        <v>434</v>
      </c>
      <c r="IL11" s="38" t="s">
        <v>459</v>
      </c>
      <c r="IM11" s="39" t="s">
        <v>435</v>
      </c>
      <c r="IN11" s="33"/>
      <c r="IO11" s="38" t="s">
        <v>434</v>
      </c>
      <c r="IP11" s="38" t="s">
        <v>459</v>
      </c>
      <c r="IQ11" s="39" t="s">
        <v>435</v>
      </c>
      <c r="IR11" s="33"/>
      <c r="IS11" s="38" t="s">
        <v>434</v>
      </c>
      <c r="IT11" s="38" t="s">
        <v>459</v>
      </c>
      <c r="IU11" s="39" t="s">
        <v>435</v>
      </c>
      <c r="IV11" s="33"/>
    </row>
    <row r="12" spans="1:256" ht="16.5" customHeight="1">
      <c r="A12" s="35" t="s">
        <v>409</v>
      </c>
      <c r="B12" s="60"/>
      <c r="C12" s="36"/>
      <c r="D12" s="33">
        <f>(IF(A12&lt;&gt;"","SFASPMT",""))</f>
      </c>
      <c r="E12" s="35" t="s">
        <v>409</v>
      </c>
      <c r="F12" s="60" t="s">
        <v>409</v>
      </c>
      <c r="G12" s="36"/>
      <c r="H12" s="33">
        <f>(IF(E12&lt;&gt;"","INCMADV",""))</f>
      </c>
      <c r="I12" s="35" t="s">
        <v>409</v>
      </c>
      <c r="J12" s="60" t="s">
        <v>409</v>
      </c>
      <c r="K12" s="36"/>
      <c r="L12" s="33">
        <f>(IF(I12&lt;&gt;"","INCMADV",""))</f>
      </c>
      <c r="M12" s="35" t="s">
        <v>409</v>
      </c>
      <c r="N12" s="60" t="s">
        <v>409</v>
      </c>
      <c r="O12" s="36"/>
      <c r="P12" s="33">
        <f>(IF(M12&lt;&gt;"","INCMADV",""))</f>
      </c>
      <c r="Q12" s="35" t="s">
        <v>409</v>
      </c>
      <c r="R12" s="60" t="s">
        <v>409</v>
      </c>
      <c r="S12" s="36"/>
      <c r="T12" s="33">
        <f>(IF(Q12&lt;&gt;"","INCMADV",""))</f>
      </c>
      <c r="U12" s="35" t="s">
        <v>409</v>
      </c>
      <c r="V12" s="60" t="s">
        <v>409</v>
      </c>
      <c r="W12" s="36"/>
      <c r="X12" s="33">
        <f>(IF(U12&lt;&gt;"","INCMADV",""))</f>
      </c>
      <c r="Y12" s="35" t="s">
        <v>409</v>
      </c>
      <c r="Z12" s="60" t="s">
        <v>409</v>
      </c>
      <c r="AA12" s="36"/>
      <c r="AB12" s="33">
        <f>(IF(Y12&lt;&gt;"","INCMADV",""))</f>
      </c>
      <c r="AC12" s="35" t="s">
        <v>409</v>
      </c>
      <c r="AD12" s="60" t="s">
        <v>409</v>
      </c>
      <c r="AE12" s="36"/>
      <c r="AF12" s="33">
        <f>(IF(AC12&lt;&gt;"","INCMADV",""))</f>
      </c>
      <c r="AG12" s="35" t="s">
        <v>409</v>
      </c>
      <c r="AH12" s="60" t="s">
        <v>409</v>
      </c>
      <c r="AI12" s="36"/>
      <c r="AJ12" s="33">
        <f>(IF(AG12&lt;&gt;"","INCMADV",""))</f>
      </c>
      <c r="AK12" s="35" t="s">
        <v>409</v>
      </c>
      <c r="AL12" s="60" t="s">
        <v>409</v>
      </c>
      <c r="AM12" s="36"/>
      <c r="AN12" s="33">
        <f>(IF(AK12&lt;&gt;"","INCMADV",""))</f>
      </c>
      <c r="AO12" s="35" t="s">
        <v>409</v>
      </c>
      <c r="AP12" s="60" t="s">
        <v>409</v>
      </c>
      <c r="AQ12" s="36"/>
      <c r="AR12" s="33">
        <f>(IF(AO12&lt;&gt;"","INCMADV",""))</f>
      </c>
      <c r="AS12" s="35" t="s">
        <v>409</v>
      </c>
      <c r="AT12" s="60" t="s">
        <v>409</v>
      </c>
      <c r="AU12" s="36"/>
      <c r="AV12" s="33">
        <f>(IF(AS12&lt;&gt;"","INCMADV",""))</f>
      </c>
      <c r="AW12" s="35" t="s">
        <v>409</v>
      </c>
      <c r="AX12" s="60" t="s">
        <v>409</v>
      </c>
      <c r="AY12" s="36"/>
      <c r="AZ12" s="33">
        <f>(IF(AW12&lt;&gt;"","INCMADV",""))</f>
      </c>
      <c r="BA12" s="35" t="s">
        <v>409</v>
      </c>
      <c r="BB12" s="60" t="s">
        <v>409</v>
      </c>
      <c r="BC12" s="36"/>
      <c r="BD12" s="33">
        <f>(IF(BA12&lt;&gt;"","INCMADV",""))</f>
      </c>
      <c r="BE12" s="35" t="s">
        <v>409</v>
      </c>
      <c r="BF12" s="60" t="s">
        <v>409</v>
      </c>
      <c r="BG12" s="36"/>
      <c r="BH12" s="33">
        <f>(IF(BE12&lt;&gt;"","INCMADV",""))</f>
      </c>
      <c r="BI12" s="35" t="s">
        <v>409</v>
      </c>
      <c r="BJ12" s="60" t="s">
        <v>409</v>
      </c>
      <c r="BK12" s="36"/>
      <c r="BL12" s="33">
        <f>(IF(BI12&lt;&gt;"","INCMADV",""))</f>
      </c>
      <c r="BM12" s="35" t="s">
        <v>409</v>
      </c>
      <c r="BN12" s="60" t="s">
        <v>409</v>
      </c>
      <c r="BO12" s="36"/>
      <c r="BP12" s="33">
        <f>(IF(BM12&lt;&gt;"","INCMADV",""))</f>
      </c>
      <c r="BQ12" s="35" t="s">
        <v>409</v>
      </c>
      <c r="BR12" s="60" t="s">
        <v>409</v>
      </c>
      <c r="BS12" s="36"/>
      <c r="BT12" s="33">
        <f>(IF(BQ12&lt;&gt;"","INCMADV",""))</f>
      </c>
      <c r="BU12" s="35" t="s">
        <v>409</v>
      </c>
      <c r="BV12" s="60" t="s">
        <v>409</v>
      </c>
      <c r="BW12" s="36"/>
      <c r="BX12" s="33">
        <f>(IF(BU12&lt;&gt;"","INCMADV",""))</f>
      </c>
      <c r="BY12" s="35" t="s">
        <v>409</v>
      </c>
      <c r="BZ12" s="60" t="s">
        <v>409</v>
      </c>
      <c r="CA12" s="36"/>
      <c r="CB12" s="33">
        <f>(IF(BY12&lt;&gt;"","INCMADV",""))</f>
      </c>
      <c r="CC12" s="35" t="s">
        <v>409</v>
      </c>
      <c r="CD12" s="60" t="s">
        <v>409</v>
      </c>
      <c r="CE12" s="36"/>
      <c r="CF12" s="33">
        <f>(IF(CC12&lt;&gt;"","INCMADV",""))</f>
      </c>
      <c r="CG12" s="35" t="s">
        <v>409</v>
      </c>
      <c r="CH12" s="60" t="s">
        <v>409</v>
      </c>
      <c r="CI12" s="36"/>
      <c r="CJ12" s="33">
        <f>(IF(CG12&lt;&gt;"","INCMADV",""))</f>
      </c>
      <c r="CK12" s="35" t="s">
        <v>409</v>
      </c>
      <c r="CL12" s="60" t="s">
        <v>409</v>
      </c>
      <c r="CM12" s="36"/>
      <c r="CN12" s="33">
        <f>(IF(CK12&lt;&gt;"","INCMADV",""))</f>
      </c>
      <c r="CO12" s="35" t="s">
        <v>409</v>
      </c>
      <c r="CP12" s="60" t="s">
        <v>409</v>
      </c>
      <c r="CQ12" s="36"/>
      <c r="CR12" s="33">
        <f>(IF(CO12&lt;&gt;"","INCMADV",""))</f>
      </c>
      <c r="CS12" s="35" t="s">
        <v>409</v>
      </c>
      <c r="CT12" s="60" t="s">
        <v>409</v>
      </c>
      <c r="CU12" s="36"/>
      <c r="CV12" s="33">
        <f>(IF(CS12&lt;&gt;"","INCMADV",""))</f>
      </c>
      <c r="CW12" s="35" t="s">
        <v>409</v>
      </c>
      <c r="CX12" s="60" t="s">
        <v>409</v>
      </c>
      <c r="CY12" s="36"/>
      <c r="CZ12" s="33">
        <f>(IF(CW12&lt;&gt;"","INCMADV",""))</f>
      </c>
      <c r="DA12" s="35" t="s">
        <v>409</v>
      </c>
      <c r="DB12" s="60" t="s">
        <v>409</v>
      </c>
      <c r="DC12" s="36"/>
      <c r="DD12" s="33">
        <f>(IF(DA12&lt;&gt;"","INCMADV",""))</f>
      </c>
      <c r="DE12" s="35" t="s">
        <v>409</v>
      </c>
      <c r="DF12" s="60" t="s">
        <v>409</v>
      </c>
      <c r="DG12" s="36"/>
      <c r="DH12" s="33">
        <f>(IF(DE12&lt;&gt;"","INCMADV",""))</f>
      </c>
      <c r="DI12" s="35" t="s">
        <v>409</v>
      </c>
      <c r="DJ12" s="60" t="s">
        <v>409</v>
      </c>
      <c r="DK12" s="36"/>
      <c r="DL12" s="33">
        <f>(IF(DI12&lt;&gt;"","INCMADV",""))</f>
      </c>
      <c r="DM12" s="35" t="s">
        <v>409</v>
      </c>
      <c r="DN12" s="60" t="s">
        <v>409</v>
      </c>
      <c r="DO12" s="36"/>
      <c r="DP12" s="33">
        <f>(IF(DM12&lt;&gt;"","INCMADV",""))</f>
      </c>
      <c r="DQ12" s="35" t="s">
        <v>409</v>
      </c>
      <c r="DR12" s="60" t="s">
        <v>409</v>
      </c>
      <c r="DS12" s="36"/>
      <c r="DT12" s="33">
        <f>(IF(DQ12&lt;&gt;"","INCMADV",""))</f>
      </c>
      <c r="DU12" s="35" t="s">
        <v>409</v>
      </c>
      <c r="DV12" s="60" t="s">
        <v>409</v>
      </c>
      <c r="DW12" s="36"/>
      <c r="DX12" s="33">
        <f>(IF(DU12&lt;&gt;"","INCMADV",""))</f>
      </c>
      <c r="DY12" s="35" t="s">
        <v>409</v>
      </c>
      <c r="DZ12" s="60" t="s">
        <v>409</v>
      </c>
      <c r="EA12" s="36"/>
      <c r="EB12" s="33">
        <f>(IF(DY12&lt;&gt;"","INCMADV",""))</f>
      </c>
      <c r="EC12" s="35" t="s">
        <v>409</v>
      </c>
      <c r="ED12" s="60" t="s">
        <v>409</v>
      </c>
      <c r="EE12" s="36"/>
      <c r="EF12" s="33">
        <f>(IF(EC12&lt;&gt;"","INCMADV",""))</f>
      </c>
      <c r="EG12" s="35" t="s">
        <v>409</v>
      </c>
      <c r="EH12" s="60" t="s">
        <v>409</v>
      </c>
      <c r="EI12" s="36"/>
      <c r="EJ12" s="33">
        <f>(IF(EG12&lt;&gt;"","INCMADV",""))</f>
      </c>
      <c r="EK12" s="35" t="s">
        <v>409</v>
      </c>
      <c r="EL12" s="60" t="s">
        <v>409</v>
      </c>
      <c r="EM12" s="36"/>
      <c r="EN12" s="33">
        <f>(IF(EK12&lt;&gt;"","INCMADV",""))</f>
      </c>
      <c r="EO12" s="35" t="s">
        <v>409</v>
      </c>
      <c r="EP12" s="60" t="s">
        <v>409</v>
      </c>
      <c r="EQ12" s="36"/>
      <c r="ER12" s="33">
        <f>(IF(EO12&lt;&gt;"","INCMADV",""))</f>
      </c>
      <c r="ES12" s="35" t="s">
        <v>409</v>
      </c>
      <c r="ET12" s="60" t="s">
        <v>409</v>
      </c>
      <c r="EU12" s="36"/>
      <c r="EV12" s="33">
        <f>(IF(ES12&lt;&gt;"","INCMADV",""))</f>
      </c>
      <c r="EW12" s="35" t="s">
        <v>409</v>
      </c>
      <c r="EX12" s="60" t="s">
        <v>409</v>
      </c>
      <c r="EY12" s="36"/>
      <c r="EZ12" s="33">
        <f>(IF(EW12&lt;&gt;"","INCMADV",""))</f>
      </c>
      <c r="FA12" s="35" t="s">
        <v>409</v>
      </c>
      <c r="FB12" s="60" t="s">
        <v>409</v>
      </c>
      <c r="FC12" s="36"/>
      <c r="FD12" s="33">
        <f>(IF(FA12&lt;&gt;"","INCMADV",""))</f>
      </c>
      <c r="FE12" s="35" t="s">
        <v>409</v>
      </c>
      <c r="FF12" s="60" t="s">
        <v>409</v>
      </c>
      <c r="FG12" s="36"/>
      <c r="FH12" s="33">
        <f>(IF(FE12&lt;&gt;"","INCMADV",""))</f>
      </c>
      <c r="FI12" s="35" t="s">
        <v>409</v>
      </c>
      <c r="FJ12" s="60" t="s">
        <v>409</v>
      </c>
      <c r="FK12" s="36"/>
      <c r="FL12" s="33">
        <f>(IF(FI12&lt;&gt;"","INCMADV",""))</f>
      </c>
      <c r="FM12" s="35" t="s">
        <v>409</v>
      </c>
      <c r="FN12" s="60" t="s">
        <v>409</v>
      </c>
      <c r="FO12" s="36"/>
      <c r="FP12" s="33">
        <f>(IF(FM12&lt;&gt;"","INCMADV",""))</f>
      </c>
      <c r="FQ12" s="35" t="s">
        <v>409</v>
      </c>
      <c r="FR12" s="60" t="s">
        <v>409</v>
      </c>
      <c r="FS12" s="36"/>
      <c r="FT12" s="33">
        <f>(IF(FQ12&lt;&gt;"","INCMADV",""))</f>
      </c>
      <c r="FU12" s="35" t="s">
        <v>409</v>
      </c>
      <c r="FV12" s="60" t="s">
        <v>409</v>
      </c>
      <c r="FW12" s="36"/>
      <c r="FX12" s="33">
        <f>(IF(FU12&lt;&gt;"","INCMADV",""))</f>
      </c>
      <c r="FY12" s="35" t="s">
        <v>409</v>
      </c>
      <c r="FZ12" s="60" t="s">
        <v>409</v>
      </c>
      <c r="GA12" s="36"/>
      <c r="GB12" s="33">
        <f>(IF(FY12&lt;&gt;"","INCMADV",""))</f>
      </c>
      <c r="GC12" s="35" t="s">
        <v>409</v>
      </c>
      <c r="GD12" s="60" t="s">
        <v>409</v>
      </c>
      <c r="GE12" s="36"/>
      <c r="GF12" s="33">
        <f>(IF(GC12&lt;&gt;"","INCMADV",""))</f>
      </c>
      <c r="GG12" s="35" t="s">
        <v>409</v>
      </c>
      <c r="GH12" s="60" t="s">
        <v>409</v>
      </c>
      <c r="GI12" s="36"/>
      <c r="GJ12" s="33">
        <f>(IF(GG12&lt;&gt;"","INCMADV",""))</f>
      </c>
      <c r="GK12" s="35" t="s">
        <v>409</v>
      </c>
      <c r="GL12" s="60" t="s">
        <v>409</v>
      </c>
      <c r="GM12" s="36"/>
      <c r="GN12" s="33">
        <f>(IF(GK12&lt;&gt;"","INCMADV",""))</f>
      </c>
      <c r="GO12" s="35" t="s">
        <v>409</v>
      </c>
      <c r="GP12" s="60" t="s">
        <v>409</v>
      </c>
      <c r="GQ12" s="36"/>
      <c r="GR12" s="33">
        <f>(IF(GO12&lt;&gt;"","INCMADV",""))</f>
      </c>
      <c r="GS12" s="35" t="s">
        <v>409</v>
      </c>
      <c r="GT12" s="60" t="s">
        <v>409</v>
      </c>
      <c r="GU12" s="36"/>
      <c r="GV12" s="33">
        <f>(IF(GS12&lt;&gt;"","INCMADV",""))</f>
      </c>
      <c r="GW12" s="35" t="s">
        <v>409</v>
      </c>
      <c r="GX12" s="60" t="s">
        <v>409</v>
      </c>
      <c r="GY12" s="36"/>
      <c r="GZ12" s="33">
        <f>(IF(GW12&lt;&gt;"","INCMADV",""))</f>
      </c>
      <c r="HA12" s="35" t="s">
        <v>409</v>
      </c>
      <c r="HB12" s="60" t="s">
        <v>409</v>
      </c>
      <c r="HC12" s="36"/>
      <c r="HD12" s="33">
        <f>(IF(HA12&lt;&gt;"","INCMADV",""))</f>
      </c>
      <c r="HE12" s="35" t="s">
        <v>409</v>
      </c>
      <c r="HF12" s="60" t="s">
        <v>409</v>
      </c>
      <c r="HG12" s="36"/>
      <c r="HH12" s="33">
        <f>(IF(HE12&lt;&gt;"","INCMADV",""))</f>
      </c>
      <c r="HI12" s="35" t="s">
        <v>409</v>
      </c>
      <c r="HJ12" s="60" t="s">
        <v>409</v>
      </c>
      <c r="HK12" s="36"/>
      <c r="HL12" s="33">
        <f>(IF(HI12&lt;&gt;"","INCMADV",""))</f>
      </c>
      <c r="HM12" s="35" t="s">
        <v>409</v>
      </c>
      <c r="HN12" s="60" t="s">
        <v>409</v>
      </c>
      <c r="HO12" s="36"/>
      <c r="HP12" s="33">
        <f>(IF(HM12&lt;&gt;"","INCMADV",""))</f>
      </c>
      <c r="HQ12" s="35" t="s">
        <v>409</v>
      </c>
      <c r="HR12" s="60" t="s">
        <v>409</v>
      </c>
      <c r="HS12" s="36"/>
      <c r="HT12" s="33">
        <f>(IF(HQ12&lt;&gt;"","INCMADV",""))</f>
      </c>
      <c r="HU12" s="35" t="s">
        <v>409</v>
      </c>
      <c r="HV12" s="60" t="s">
        <v>409</v>
      </c>
      <c r="HW12" s="36"/>
      <c r="HX12" s="33">
        <f>(IF(HU12&lt;&gt;"","INCMADV",""))</f>
      </c>
      <c r="HY12" s="35" t="s">
        <v>409</v>
      </c>
      <c r="HZ12" s="60" t="s">
        <v>409</v>
      </c>
      <c r="IA12" s="36"/>
      <c r="IB12" s="33">
        <f>(IF(HY12&lt;&gt;"","INCMADV",""))</f>
      </c>
      <c r="IC12" s="35" t="s">
        <v>409</v>
      </c>
      <c r="ID12" s="60" t="s">
        <v>409</v>
      </c>
      <c r="IE12" s="36"/>
      <c r="IF12" s="33">
        <f>(IF(IC12&lt;&gt;"","INCMADV",""))</f>
      </c>
      <c r="IG12" s="35" t="s">
        <v>409</v>
      </c>
      <c r="IH12" s="60" t="s">
        <v>409</v>
      </c>
      <c r="II12" s="36"/>
      <c r="IJ12" s="33">
        <f>(IF(IG12&lt;&gt;"","INCMADV",""))</f>
      </c>
      <c r="IK12" s="35" t="s">
        <v>409</v>
      </c>
      <c r="IL12" s="60" t="s">
        <v>409</v>
      </c>
      <c r="IM12" s="36"/>
      <c r="IN12" s="33">
        <f>(IF(IK12&lt;&gt;"","INCMADV",""))</f>
      </c>
      <c r="IO12" s="35" t="s">
        <v>409</v>
      </c>
      <c r="IP12" s="60" t="s">
        <v>409</v>
      </c>
      <c r="IQ12" s="36"/>
      <c r="IR12" s="33">
        <f>(IF(IO12&lt;&gt;"","INCMADV",""))</f>
      </c>
      <c r="IS12" s="35" t="s">
        <v>409</v>
      </c>
      <c r="IT12" s="60" t="s">
        <v>409</v>
      </c>
      <c r="IU12" s="36"/>
      <c r="IV12" s="33">
        <f>(IF(IS12&lt;&gt;"","INCMADV",""))</f>
      </c>
    </row>
    <row r="13" spans="1:256" ht="16.5" customHeight="1">
      <c r="A13" s="35" t="s">
        <v>409</v>
      </c>
      <c r="B13" s="60" t="s">
        <v>409</v>
      </c>
      <c r="C13" s="36"/>
      <c r="D13" s="33">
        <f>(IF(A13&lt;&gt;"","SFASPMT",""))</f>
      </c>
      <c r="E13" s="35" t="s">
        <v>409</v>
      </c>
      <c r="F13" s="60"/>
      <c r="G13" s="36"/>
      <c r="H13" s="33">
        <f>(IF(E13&lt;&gt;"","INCMADV",""))</f>
      </c>
      <c r="I13" s="35" t="s">
        <v>409</v>
      </c>
      <c r="J13" s="60"/>
      <c r="K13" s="36"/>
      <c r="L13" s="33">
        <f>(IF(I13&lt;&gt;"","INCMADV",""))</f>
      </c>
      <c r="M13" s="35" t="s">
        <v>409</v>
      </c>
      <c r="N13" s="60"/>
      <c r="O13" s="36"/>
      <c r="P13" s="33">
        <f>(IF(M13&lt;&gt;"","INCMADV",""))</f>
      </c>
      <c r="Q13" s="35" t="s">
        <v>409</v>
      </c>
      <c r="R13" s="60"/>
      <c r="S13" s="36"/>
      <c r="T13" s="33">
        <f>(IF(Q13&lt;&gt;"","INCMADV",""))</f>
      </c>
      <c r="U13" s="35" t="s">
        <v>409</v>
      </c>
      <c r="V13" s="60"/>
      <c r="W13" s="36"/>
      <c r="X13" s="33">
        <f>(IF(U13&lt;&gt;"","INCMADV",""))</f>
      </c>
      <c r="Y13" s="35" t="s">
        <v>409</v>
      </c>
      <c r="Z13" s="60"/>
      <c r="AA13" s="36"/>
      <c r="AB13" s="33">
        <f>(IF(Y13&lt;&gt;"","INCMADV",""))</f>
      </c>
      <c r="AC13" s="35" t="s">
        <v>409</v>
      </c>
      <c r="AD13" s="60"/>
      <c r="AE13" s="36"/>
      <c r="AF13" s="33">
        <f>(IF(AC13&lt;&gt;"","INCMADV",""))</f>
      </c>
      <c r="AG13" s="35" t="s">
        <v>409</v>
      </c>
      <c r="AH13" s="60"/>
      <c r="AI13" s="36"/>
      <c r="AJ13" s="33">
        <f>(IF(AG13&lt;&gt;"","INCMADV",""))</f>
      </c>
      <c r="AK13" s="35" t="s">
        <v>409</v>
      </c>
      <c r="AL13" s="60"/>
      <c r="AM13" s="36"/>
      <c r="AN13" s="33">
        <f>(IF(AK13&lt;&gt;"","INCMADV",""))</f>
      </c>
      <c r="AO13" s="35" t="s">
        <v>409</v>
      </c>
      <c r="AP13" s="60"/>
      <c r="AQ13" s="36"/>
      <c r="AR13" s="33">
        <f>(IF(AO13&lt;&gt;"","INCMADV",""))</f>
      </c>
      <c r="AS13" s="35" t="s">
        <v>409</v>
      </c>
      <c r="AT13" s="60"/>
      <c r="AU13" s="36"/>
      <c r="AV13" s="33">
        <f>(IF(AS13&lt;&gt;"","INCMADV",""))</f>
      </c>
      <c r="AW13" s="35" t="s">
        <v>409</v>
      </c>
      <c r="AX13" s="60"/>
      <c r="AY13" s="36"/>
      <c r="AZ13" s="33">
        <f>(IF(AW13&lt;&gt;"","INCMADV",""))</f>
      </c>
      <c r="BA13" s="35" t="s">
        <v>409</v>
      </c>
      <c r="BB13" s="60"/>
      <c r="BC13" s="36"/>
      <c r="BD13" s="33">
        <f>(IF(BA13&lt;&gt;"","INCMADV",""))</f>
      </c>
      <c r="BE13" s="35" t="s">
        <v>409</v>
      </c>
      <c r="BF13" s="60"/>
      <c r="BG13" s="36"/>
      <c r="BH13" s="33">
        <f>(IF(BE13&lt;&gt;"","INCMADV",""))</f>
      </c>
      <c r="BI13" s="35" t="s">
        <v>409</v>
      </c>
      <c r="BJ13" s="60"/>
      <c r="BK13" s="36"/>
      <c r="BL13" s="33">
        <f>(IF(BI13&lt;&gt;"","INCMADV",""))</f>
      </c>
      <c r="BM13" s="35" t="s">
        <v>409</v>
      </c>
      <c r="BN13" s="60"/>
      <c r="BO13" s="36"/>
      <c r="BP13" s="33">
        <f>(IF(BM13&lt;&gt;"","INCMADV",""))</f>
      </c>
      <c r="BQ13" s="35" t="s">
        <v>409</v>
      </c>
      <c r="BR13" s="60"/>
      <c r="BS13" s="36"/>
      <c r="BT13" s="33">
        <f>(IF(BQ13&lt;&gt;"","INCMADV",""))</f>
      </c>
      <c r="BU13" s="35" t="s">
        <v>409</v>
      </c>
      <c r="BV13" s="60"/>
      <c r="BW13" s="36"/>
      <c r="BX13" s="33">
        <f>(IF(BU13&lt;&gt;"","INCMADV",""))</f>
      </c>
      <c r="BY13" s="35" t="s">
        <v>409</v>
      </c>
      <c r="BZ13" s="60"/>
      <c r="CA13" s="36"/>
      <c r="CB13" s="33">
        <f>(IF(BY13&lt;&gt;"","INCMADV",""))</f>
      </c>
      <c r="CC13" s="35" t="s">
        <v>409</v>
      </c>
      <c r="CD13" s="60"/>
      <c r="CE13" s="36"/>
      <c r="CF13" s="33">
        <f>(IF(CC13&lt;&gt;"","INCMADV",""))</f>
      </c>
      <c r="CG13" s="35" t="s">
        <v>409</v>
      </c>
      <c r="CH13" s="60"/>
      <c r="CI13" s="36"/>
      <c r="CJ13" s="33">
        <f>(IF(CG13&lt;&gt;"","INCMADV",""))</f>
      </c>
      <c r="CK13" s="35" t="s">
        <v>409</v>
      </c>
      <c r="CL13" s="60"/>
      <c r="CM13" s="36"/>
      <c r="CN13" s="33">
        <f>(IF(CK13&lt;&gt;"","INCMADV",""))</f>
      </c>
      <c r="CO13" s="35" t="s">
        <v>409</v>
      </c>
      <c r="CP13" s="60"/>
      <c r="CQ13" s="36"/>
      <c r="CR13" s="33">
        <f>(IF(CO13&lt;&gt;"","INCMADV",""))</f>
      </c>
      <c r="CS13" s="35" t="s">
        <v>409</v>
      </c>
      <c r="CT13" s="60"/>
      <c r="CU13" s="36"/>
      <c r="CV13" s="33">
        <f>(IF(CS13&lt;&gt;"","INCMADV",""))</f>
      </c>
      <c r="CW13" s="35" t="s">
        <v>409</v>
      </c>
      <c r="CX13" s="60"/>
      <c r="CY13" s="36"/>
      <c r="CZ13" s="33">
        <f>(IF(CW13&lt;&gt;"","INCMADV",""))</f>
      </c>
      <c r="DA13" s="35" t="s">
        <v>409</v>
      </c>
      <c r="DB13" s="60"/>
      <c r="DC13" s="36"/>
      <c r="DD13" s="33">
        <f>(IF(DA13&lt;&gt;"","INCMADV",""))</f>
      </c>
      <c r="DE13" s="35" t="s">
        <v>409</v>
      </c>
      <c r="DF13" s="60"/>
      <c r="DG13" s="36"/>
      <c r="DH13" s="33">
        <f>(IF(DE13&lt;&gt;"","INCMADV",""))</f>
      </c>
      <c r="DI13" s="35" t="s">
        <v>409</v>
      </c>
      <c r="DJ13" s="60"/>
      <c r="DK13" s="36"/>
      <c r="DL13" s="33">
        <f>(IF(DI13&lt;&gt;"","INCMADV",""))</f>
      </c>
      <c r="DM13" s="35" t="s">
        <v>409</v>
      </c>
      <c r="DN13" s="60"/>
      <c r="DO13" s="36"/>
      <c r="DP13" s="33">
        <f>(IF(DM13&lt;&gt;"","INCMADV",""))</f>
      </c>
      <c r="DQ13" s="35" t="s">
        <v>409</v>
      </c>
      <c r="DR13" s="60"/>
      <c r="DS13" s="36"/>
      <c r="DT13" s="33">
        <f>(IF(DQ13&lt;&gt;"","INCMADV",""))</f>
      </c>
      <c r="DU13" s="35" t="s">
        <v>409</v>
      </c>
      <c r="DV13" s="60"/>
      <c r="DW13" s="36"/>
      <c r="DX13" s="33">
        <f>(IF(DU13&lt;&gt;"","INCMADV",""))</f>
      </c>
      <c r="DY13" s="35" t="s">
        <v>409</v>
      </c>
      <c r="DZ13" s="60"/>
      <c r="EA13" s="36"/>
      <c r="EB13" s="33">
        <f>(IF(DY13&lt;&gt;"","INCMADV",""))</f>
      </c>
      <c r="EC13" s="35" t="s">
        <v>409</v>
      </c>
      <c r="ED13" s="60"/>
      <c r="EE13" s="36"/>
      <c r="EF13" s="33">
        <f>(IF(EC13&lt;&gt;"","INCMADV",""))</f>
      </c>
      <c r="EG13" s="35" t="s">
        <v>409</v>
      </c>
      <c r="EH13" s="60"/>
      <c r="EI13" s="36"/>
      <c r="EJ13" s="33">
        <f>(IF(EG13&lt;&gt;"","INCMADV",""))</f>
      </c>
      <c r="EK13" s="35" t="s">
        <v>409</v>
      </c>
      <c r="EL13" s="60"/>
      <c r="EM13" s="36"/>
      <c r="EN13" s="33">
        <f>(IF(EK13&lt;&gt;"","INCMADV",""))</f>
      </c>
      <c r="EO13" s="35" t="s">
        <v>409</v>
      </c>
      <c r="EP13" s="60"/>
      <c r="EQ13" s="36"/>
      <c r="ER13" s="33">
        <f>(IF(EO13&lt;&gt;"","INCMADV",""))</f>
      </c>
      <c r="ES13" s="35" t="s">
        <v>409</v>
      </c>
      <c r="ET13" s="60"/>
      <c r="EU13" s="36"/>
      <c r="EV13" s="33">
        <f>(IF(ES13&lt;&gt;"","INCMADV",""))</f>
      </c>
      <c r="EW13" s="35" t="s">
        <v>409</v>
      </c>
      <c r="EX13" s="60"/>
      <c r="EY13" s="36"/>
      <c r="EZ13" s="33">
        <f>(IF(EW13&lt;&gt;"","INCMADV",""))</f>
      </c>
      <c r="FA13" s="35" t="s">
        <v>409</v>
      </c>
      <c r="FB13" s="60"/>
      <c r="FC13" s="36"/>
      <c r="FD13" s="33">
        <f>(IF(FA13&lt;&gt;"","INCMADV",""))</f>
      </c>
      <c r="FE13" s="35" t="s">
        <v>409</v>
      </c>
      <c r="FF13" s="60"/>
      <c r="FG13" s="36"/>
      <c r="FH13" s="33">
        <f>(IF(FE13&lt;&gt;"","INCMADV",""))</f>
      </c>
      <c r="FI13" s="35" t="s">
        <v>409</v>
      </c>
      <c r="FJ13" s="60"/>
      <c r="FK13" s="36"/>
      <c r="FL13" s="33">
        <f>(IF(FI13&lt;&gt;"","INCMADV",""))</f>
      </c>
      <c r="FM13" s="35" t="s">
        <v>409</v>
      </c>
      <c r="FN13" s="60"/>
      <c r="FO13" s="36"/>
      <c r="FP13" s="33">
        <f>(IF(FM13&lt;&gt;"","INCMADV",""))</f>
      </c>
      <c r="FQ13" s="35" t="s">
        <v>409</v>
      </c>
      <c r="FR13" s="60"/>
      <c r="FS13" s="36"/>
      <c r="FT13" s="33">
        <f>(IF(FQ13&lt;&gt;"","INCMADV",""))</f>
      </c>
      <c r="FU13" s="35" t="s">
        <v>409</v>
      </c>
      <c r="FV13" s="60"/>
      <c r="FW13" s="36"/>
      <c r="FX13" s="33">
        <f>(IF(FU13&lt;&gt;"","INCMADV",""))</f>
      </c>
      <c r="FY13" s="35" t="s">
        <v>409</v>
      </c>
      <c r="FZ13" s="60"/>
      <c r="GA13" s="36"/>
      <c r="GB13" s="33">
        <f>(IF(FY13&lt;&gt;"","INCMADV",""))</f>
      </c>
      <c r="GC13" s="35" t="s">
        <v>409</v>
      </c>
      <c r="GD13" s="60"/>
      <c r="GE13" s="36"/>
      <c r="GF13" s="33">
        <f>(IF(GC13&lt;&gt;"","INCMADV",""))</f>
      </c>
      <c r="GG13" s="35" t="s">
        <v>409</v>
      </c>
      <c r="GH13" s="60"/>
      <c r="GI13" s="36"/>
      <c r="GJ13" s="33">
        <f>(IF(GG13&lt;&gt;"","INCMADV",""))</f>
      </c>
      <c r="GK13" s="35" t="s">
        <v>409</v>
      </c>
      <c r="GL13" s="60"/>
      <c r="GM13" s="36"/>
      <c r="GN13" s="33">
        <f>(IF(GK13&lt;&gt;"","INCMADV",""))</f>
      </c>
      <c r="GO13" s="35" t="s">
        <v>409</v>
      </c>
      <c r="GP13" s="60"/>
      <c r="GQ13" s="36"/>
      <c r="GR13" s="33">
        <f>(IF(GO13&lt;&gt;"","INCMADV",""))</f>
      </c>
      <c r="GS13" s="35" t="s">
        <v>409</v>
      </c>
      <c r="GT13" s="60"/>
      <c r="GU13" s="36"/>
      <c r="GV13" s="33">
        <f>(IF(GS13&lt;&gt;"","INCMADV",""))</f>
      </c>
      <c r="GW13" s="35" t="s">
        <v>409</v>
      </c>
      <c r="GX13" s="60"/>
      <c r="GY13" s="36"/>
      <c r="GZ13" s="33">
        <f>(IF(GW13&lt;&gt;"","INCMADV",""))</f>
      </c>
      <c r="HA13" s="35" t="s">
        <v>409</v>
      </c>
      <c r="HB13" s="60"/>
      <c r="HC13" s="36"/>
      <c r="HD13" s="33">
        <f>(IF(HA13&lt;&gt;"","INCMADV",""))</f>
      </c>
      <c r="HE13" s="35" t="s">
        <v>409</v>
      </c>
      <c r="HF13" s="60"/>
      <c r="HG13" s="36"/>
      <c r="HH13" s="33">
        <f>(IF(HE13&lt;&gt;"","INCMADV",""))</f>
      </c>
      <c r="HI13" s="35" t="s">
        <v>409</v>
      </c>
      <c r="HJ13" s="60"/>
      <c r="HK13" s="36"/>
      <c r="HL13" s="33">
        <f>(IF(HI13&lt;&gt;"","INCMADV",""))</f>
      </c>
      <c r="HM13" s="35" t="s">
        <v>409</v>
      </c>
      <c r="HN13" s="60"/>
      <c r="HO13" s="36"/>
      <c r="HP13" s="33">
        <f>(IF(HM13&lt;&gt;"","INCMADV",""))</f>
      </c>
      <c r="HQ13" s="35" t="s">
        <v>409</v>
      </c>
      <c r="HR13" s="60"/>
      <c r="HS13" s="36"/>
      <c r="HT13" s="33">
        <f>(IF(HQ13&lt;&gt;"","INCMADV",""))</f>
      </c>
      <c r="HU13" s="35" t="s">
        <v>409</v>
      </c>
      <c r="HV13" s="60"/>
      <c r="HW13" s="36"/>
      <c r="HX13" s="33">
        <f>(IF(HU13&lt;&gt;"","INCMADV",""))</f>
      </c>
      <c r="HY13" s="35" t="s">
        <v>409</v>
      </c>
      <c r="HZ13" s="60"/>
      <c r="IA13" s="36"/>
      <c r="IB13" s="33">
        <f>(IF(HY13&lt;&gt;"","INCMADV",""))</f>
      </c>
      <c r="IC13" s="35" t="s">
        <v>409</v>
      </c>
      <c r="ID13" s="60"/>
      <c r="IE13" s="36"/>
      <c r="IF13" s="33">
        <f>(IF(IC13&lt;&gt;"","INCMADV",""))</f>
      </c>
      <c r="IG13" s="35" t="s">
        <v>409</v>
      </c>
      <c r="IH13" s="60"/>
      <c r="II13" s="36"/>
      <c r="IJ13" s="33">
        <f>(IF(IG13&lt;&gt;"","INCMADV",""))</f>
      </c>
      <c r="IK13" s="35" t="s">
        <v>409</v>
      </c>
      <c r="IL13" s="60"/>
      <c r="IM13" s="36"/>
      <c r="IN13" s="33">
        <f>(IF(IK13&lt;&gt;"","INCMADV",""))</f>
      </c>
      <c r="IO13" s="35" t="s">
        <v>409</v>
      </c>
      <c r="IP13" s="60"/>
      <c r="IQ13" s="36"/>
      <c r="IR13" s="33">
        <f>(IF(IO13&lt;&gt;"","INCMADV",""))</f>
      </c>
      <c r="IS13" s="35" t="s">
        <v>409</v>
      </c>
      <c r="IT13" s="60"/>
      <c r="IU13" s="36"/>
      <c r="IV13" s="33">
        <f>(IF(IS13&lt;&gt;"","INCMADV",""))</f>
      </c>
    </row>
    <row r="14" spans="1:256" ht="16.5" customHeight="1">
      <c r="A14" s="103" t="s">
        <v>437</v>
      </c>
      <c r="B14" s="104"/>
      <c r="C14" s="56">
        <f ca="1">SUM(C12:OFFSET(Sch2.DtlsTOTSelfAssPmtListTO,-1,0))</f>
        <v>0</v>
      </c>
      <c r="D14" s="33"/>
      <c r="E14" s="103" t="s">
        <v>437</v>
      </c>
      <c r="F14" s="104"/>
      <c r="G14" s="56">
        <f ca="1">SUM(G12:OFFSET(Sch2.DtlsTOTPdInAdvListTO,-1,0))</f>
        <v>0</v>
      </c>
      <c r="H14" s="33"/>
      <c r="I14" s="103" t="s">
        <v>437</v>
      </c>
      <c r="J14" s="104"/>
      <c r="K14" s="56">
        <f ca="1">SUM(K12:OFFSET(Sch2.DtlsTOTPdInAdvListTO,-1,0))</f>
        <v>0</v>
      </c>
      <c r="L14" s="33"/>
      <c r="M14" s="103" t="s">
        <v>437</v>
      </c>
      <c r="N14" s="104"/>
      <c r="O14" s="56">
        <f ca="1">SUM(O12:OFFSET(Sch2.DtlsTOTPdInAdvListTO,-1,0))</f>
        <v>0</v>
      </c>
      <c r="P14" s="33"/>
      <c r="Q14" s="103" t="s">
        <v>437</v>
      </c>
      <c r="R14" s="104"/>
      <c r="S14" s="56">
        <f ca="1">SUM(S12:OFFSET(Sch2.DtlsTOTPdInAdvListTO,-1,0))</f>
        <v>0</v>
      </c>
      <c r="T14" s="33"/>
      <c r="U14" s="103" t="s">
        <v>437</v>
      </c>
      <c r="V14" s="104"/>
      <c r="W14" s="56">
        <f ca="1">SUM(W12:OFFSET(Sch2.DtlsTOTPdInAdvListTO,-1,0))</f>
        <v>0</v>
      </c>
      <c r="X14" s="33"/>
      <c r="Y14" s="103" t="s">
        <v>437</v>
      </c>
      <c r="Z14" s="104"/>
      <c r="AA14" s="56">
        <f ca="1">SUM(AA12:OFFSET(Sch2.DtlsTOTPdInAdvListTO,-1,0))</f>
        <v>0</v>
      </c>
      <c r="AB14" s="33"/>
      <c r="AC14" s="103" t="s">
        <v>437</v>
      </c>
      <c r="AD14" s="104"/>
      <c r="AE14" s="56">
        <f ca="1">SUM(AE12:OFFSET(Sch2.DtlsTOTPdInAdvListTO,-1,0))</f>
        <v>0</v>
      </c>
      <c r="AF14" s="33"/>
      <c r="AG14" s="103" t="s">
        <v>437</v>
      </c>
      <c r="AH14" s="104"/>
      <c r="AI14" s="56">
        <f ca="1">SUM(AI12:OFFSET(Sch2.DtlsTOTPdInAdvListTO,-1,0))</f>
        <v>0</v>
      </c>
      <c r="AJ14" s="33"/>
      <c r="AK14" s="103" t="s">
        <v>437</v>
      </c>
      <c r="AL14" s="104"/>
      <c r="AM14" s="56">
        <f ca="1">SUM(AM12:OFFSET(Sch2.DtlsTOTPdInAdvListTO,-1,0))</f>
        <v>0</v>
      </c>
      <c r="AN14" s="33"/>
      <c r="AO14" s="103" t="s">
        <v>437</v>
      </c>
      <c r="AP14" s="104"/>
      <c r="AQ14" s="56">
        <f ca="1">SUM(AQ12:OFFSET(Sch2.DtlsTOTPdInAdvListTO,-1,0))</f>
        <v>0</v>
      </c>
      <c r="AR14" s="33"/>
      <c r="AS14" s="103" t="s">
        <v>437</v>
      </c>
      <c r="AT14" s="104"/>
      <c r="AU14" s="56">
        <f ca="1">SUM(AU12:OFFSET(Sch2.DtlsTOTPdInAdvListTO,-1,0))</f>
        <v>0</v>
      </c>
      <c r="AV14" s="33"/>
      <c r="AW14" s="103" t="s">
        <v>437</v>
      </c>
      <c r="AX14" s="104"/>
      <c r="AY14" s="56">
        <f ca="1">SUM(AY12:OFFSET(Sch2.DtlsTOTPdInAdvListTO,-1,0))</f>
        <v>0</v>
      </c>
      <c r="AZ14" s="33"/>
      <c r="BA14" s="103" t="s">
        <v>437</v>
      </c>
      <c r="BB14" s="104"/>
      <c r="BC14" s="56">
        <f ca="1">SUM(BC12:OFFSET(Sch2.DtlsTOTPdInAdvListTO,-1,0))</f>
        <v>0</v>
      </c>
      <c r="BD14" s="33"/>
      <c r="BE14" s="103" t="s">
        <v>437</v>
      </c>
      <c r="BF14" s="104"/>
      <c r="BG14" s="56">
        <f ca="1">SUM(BG12:OFFSET(Sch2.DtlsTOTPdInAdvListTO,-1,0))</f>
        <v>0</v>
      </c>
      <c r="BH14" s="33"/>
      <c r="BI14" s="103" t="s">
        <v>437</v>
      </c>
      <c r="BJ14" s="104"/>
      <c r="BK14" s="56">
        <f ca="1">SUM(BK12:OFFSET(Sch2.DtlsTOTPdInAdvListTO,-1,0))</f>
        <v>0</v>
      </c>
      <c r="BL14" s="33"/>
      <c r="BM14" s="103" t="s">
        <v>437</v>
      </c>
      <c r="BN14" s="104"/>
      <c r="BO14" s="56">
        <f ca="1">SUM(BO12:OFFSET(Sch2.DtlsTOTPdInAdvListTO,-1,0))</f>
        <v>0</v>
      </c>
      <c r="BP14" s="33"/>
      <c r="BQ14" s="103" t="s">
        <v>437</v>
      </c>
      <c r="BR14" s="104"/>
      <c r="BS14" s="56">
        <f ca="1">SUM(BS12:OFFSET(Sch2.DtlsTOTPdInAdvListTO,-1,0))</f>
        <v>0</v>
      </c>
      <c r="BT14" s="33"/>
      <c r="BU14" s="103" t="s">
        <v>437</v>
      </c>
      <c r="BV14" s="104"/>
      <c r="BW14" s="56">
        <f ca="1">SUM(BW12:OFFSET(Sch2.DtlsTOTPdInAdvListTO,-1,0))</f>
        <v>0</v>
      </c>
      <c r="BX14" s="33"/>
      <c r="BY14" s="103" t="s">
        <v>437</v>
      </c>
      <c r="BZ14" s="104"/>
      <c r="CA14" s="56">
        <f ca="1">SUM(CA12:OFFSET(Sch2.DtlsTOTPdInAdvListTO,-1,0))</f>
        <v>0</v>
      </c>
      <c r="CB14" s="33"/>
      <c r="CC14" s="103" t="s">
        <v>437</v>
      </c>
      <c r="CD14" s="104"/>
      <c r="CE14" s="56">
        <f ca="1">SUM(CE12:OFFSET(Sch2.DtlsTOTPdInAdvListTO,-1,0))</f>
        <v>0</v>
      </c>
      <c r="CF14" s="33"/>
      <c r="CG14" s="103" t="s">
        <v>437</v>
      </c>
      <c r="CH14" s="104"/>
      <c r="CI14" s="56">
        <f ca="1">SUM(CI12:OFFSET(Sch2.DtlsTOTPdInAdvListTO,-1,0))</f>
        <v>0</v>
      </c>
      <c r="CJ14" s="33"/>
      <c r="CK14" s="103" t="s">
        <v>437</v>
      </c>
      <c r="CL14" s="104"/>
      <c r="CM14" s="56">
        <f ca="1">SUM(CM12:OFFSET(Sch2.DtlsTOTPdInAdvListTO,-1,0))</f>
        <v>0</v>
      </c>
      <c r="CN14" s="33"/>
      <c r="CO14" s="103" t="s">
        <v>437</v>
      </c>
      <c r="CP14" s="104"/>
      <c r="CQ14" s="56">
        <f ca="1">SUM(CQ12:OFFSET(Sch2.DtlsTOTPdInAdvListTO,-1,0))</f>
        <v>0</v>
      </c>
      <c r="CR14" s="33"/>
      <c r="CS14" s="103" t="s">
        <v>437</v>
      </c>
      <c r="CT14" s="104"/>
      <c r="CU14" s="56">
        <f ca="1">SUM(CU12:OFFSET(Sch2.DtlsTOTPdInAdvListTO,-1,0))</f>
        <v>0</v>
      </c>
      <c r="CV14" s="33"/>
      <c r="CW14" s="103" t="s">
        <v>437</v>
      </c>
      <c r="CX14" s="104"/>
      <c r="CY14" s="56">
        <f ca="1">SUM(CY12:OFFSET(Sch2.DtlsTOTPdInAdvListTO,-1,0))</f>
        <v>0</v>
      </c>
      <c r="CZ14" s="33"/>
      <c r="DA14" s="103" t="s">
        <v>437</v>
      </c>
      <c r="DB14" s="104"/>
      <c r="DC14" s="56">
        <f ca="1">SUM(DC12:OFFSET(Sch2.DtlsTOTPdInAdvListTO,-1,0))</f>
        <v>0</v>
      </c>
      <c r="DD14" s="33"/>
      <c r="DE14" s="103" t="s">
        <v>437</v>
      </c>
      <c r="DF14" s="104"/>
      <c r="DG14" s="56">
        <f ca="1">SUM(DG12:OFFSET(Sch2.DtlsTOTPdInAdvListTO,-1,0))</f>
        <v>0</v>
      </c>
      <c r="DH14" s="33"/>
      <c r="DI14" s="103" t="s">
        <v>437</v>
      </c>
      <c r="DJ14" s="104"/>
      <c r="DK14" s="56">
        <f ca="1">SUM(DK12:OFFSET(Sch2.DtlsTOTPdInAdvListTO,-1,0))</f>
        <v>0</v>
      </c>
      <c r="DL14" s="33"/>
      <c r="DM14" s="103" t="s">
        <v>437</v>
      </c>
      <c r="DN14" s="104"/>
      <c r="DO14" s="56">
        <f ca="1">SUM(DO12:OFFSET(Sch2.DtlsTOTPdInAdvListTO,-1,0))</f>
        <v>0</v>
      </c>
      <c r="DP14" s="33"/>
      <c r="DQ14" s="103" t="s">
        <v>437</v>
      </c>
      <c r="DR14" s="104"/>
      <c r="DS14" s="56">
        <f ca="1">SUM(DS12:OFFSET(Sch2.DtlsTOTPdInAdvListTO,-1,0))</f>
        <v>0</v>
      </c>
      <c r="DT14" s="33"/>
      <c r="DU14" s="103" t="s">
        <v>437</v>
      </c>
      <c r="DV14" s="104"/>
      <c r="DW14" s="56">
        <f ca="1">SUM(DW12:OFFSET(Sch2.DtlsTOTPdInAdvListTO,-1,0))</f>
        <v>0</v>
      </c>
      <c r="DX14" s="33"/>
      <c r="DY14" s="103" t="s">
        <v>437</v>
      </c>
      <c r="DZ14" s="104"/>
      <c r="EA14" s="56">
        <f ca="1">SUM(EA12:OFFSET(Sch2.DtlsTOTPdInAdvListTO,-1,0))</f>
        <v>0</v>
      </c>
      <c r="EB14" s="33"/>
      <c r="EC14" s="103" t="s">
        <v>437</v>
      </c>
      <c r="ED14" s="104"/>
      <c r="EE14" s="56">
        <f ca="1">SUM(EE12:OFFSET(Sch2.DtlsTOTPdInAdvListTO,-1,0))</f>
        <v>0</v>
      </c>
      <c r="EF14" s="33"/>
      <c r="EG14" s="103" t="s">
        <v>437</v>
      </c>
      <c r="EH14" s="104"/>
      <c r="EI14" s="56">
        <f ca="1">SUM(EI12:OFFSET(Sch2.DtlsTOTPdInAdvListTO,-1,0))</f>
        <v>0</v>
      </c>
      <c r="EJ14" s="33"/>
      <c r="EK14" s="103" t="s">
        <v>437</v>
      </c>
      <c r="EL14" s="104"/>
      <c r="EM14" s="56">
        <f ca="1">SUM(EM12:OFFSET(Sch2.DtlsTOTPdInAdvListTO,-1,0))</f>
        <v>0</v>
      </c>
      <c r="EN14" s="33"/>
      <c r="EO14" s="103" t="s">
        <v>437</v>
      </c>
      <c r="EP14" s="104"/>
      <c r="EQ14" s="56">
        <f ca="1">SUM(EQ12:OFFSET(Sch2.DtlsTOTPdInAdvListTO,-1,0))</f>
        <v>0</v>
      </c>
      <c r="ER14" s="33"/>
      <c r="ES14" s="103" t="s">
        <v>437</v>
      </c>
      <c r="ET14" s="104"/>
      <c r="EU14" s="56">
        <f ca="1">SUM(EU12:OFFSET(Sch2.DtlsTOTPdInAdvListTO,-1,0))</f>
        <v>0</v>
      </c>
      <c r="EV14" s="33"/>
      <c r="EW14" s="103" t="s">
        <v>437</v>
      </c>
      <c r="EX14" s="104"/>
      <c r="EY14" s="56">
        <f ca="1">SUM(EY12:OFFSET(Sch2.DtlsTOTPdInAdvListTO,-1,0))</f>
        <v>0</v>
      </c>
      <c r="EZ14" s="33"/>
      <c r="FA14" s="103" t="s">
        <v>437</v>
      </c>
      <c r="FB14" s="104"/>
      <c r="FC14" s="56">
        <f ca="1">SUM(FC12:OFFSET(Sch2.DtlsTOTPdInAdvListTO,-1,0))</f>
        <v>0</v>
      </c>
      <c r="FD14" s="33"/>
      <c r="FE14" s="103" t="s">
        <v>437</v>
      </c>
      <c r="FF14" s="104"/>
      <c r="FG14" s="56">
        <f ca="1">SUM(FG12:OFFSET(Sch2.DtlsTOTPdInAdvListTO,-1,0))</f>
        <v>0</v>
      </c>
      <c r="FH14" s="33"/>
      <c r="FI14" s="103" t="s">
        <v>437</v>
      </c>
      <c r="FJ14" s="104"/>
      <c r="FK14" s="56">
        <f ca="1">SUM(FK12:OFFSET(Sch2.DtlsTOTPdInAdvListTO,-1,0))</f>
        <v>0</v>
      </c>
      <c r="FL14" s="33"/>
      <c r="FM14" s="103" t="s">
        <v>437</v>
      </c>
      <c r="FN14" s="104"/>
      <c r="FO14" s="56">
        <f ca="1">SUM(FO12:OFFSET(Sch2.DtlsTOTPdInAdvListTO,-1,0))</f>
        <v>0</v>
      </c>
      <c r="FP14" s="33"/>
      <c r="FQ14" s="103" t="s">
        <v>437</v>
      </c>
      <c r="FR14" s="104"/>
      <c r="FS14" s="56">
        <f ca="1">SUM(FS12:OFFSET(Sch2.DtlsTOTPdInAdvListTO,-1,0))</f>
        <v>0</v>
      </c>
      <c r="FT14" s="33"/>
      <c r="FU14" s="103" t="s">
        <v>437</v>
      </c>
      <c r="FV14" s="104"/>
      <c r="FW14" s="56">
        <f ca="1">SUM(FW12:OFFSET(Sch2.DtlsTOTPdInAdvListTO,-1,0))</f>
        <v>0</v>
      </c>
      <c r="FX14" s="33"/>
      <c r="FY14" s="103" t="s">
        <v>437</v>
      </c>
      <c r="FZ14" s="104"/>
      <c r="GA14" s="56">
        <f ca="1">SUM(GA12:OFFSET(Sch2.DtlsTOTPdInAdvListTO,-1,0))</f>
        <v>0</v>
      </c>
      <c r="GB14" s="33"/>
      <c r="GC14" s="103" t="s">
        <v>437</v>
      </c>
      <c r="GD14" s="104"/>
      <c r="GE14" s="56">
        <f ca="1">SUM(GE12:OFFSET(Sch2.DtlsTOTPdInAdvListTO,-1,0))</f>
        <v>0</v>
      </c>
      <c r="GF14" s="33"/>
      <c r="GG14" s="103" t="s">
        <v>437</v>
      </c>
      <c r="GH14" s="104"/>
      <c r="GI14" s="56">
        <f ca="1">SUM(GI12:OFFSET(Sch2.DtlsTOTPdInAdvListTO,-1,0))</f>
        <v>0</v>
      </c>
      <c r="GJ14" s="33"/>
      <c r="GK14" s="103" t="s">
        <v>437</v>
      </c>
      <c r="GL14" s="104"/>
      <c r="GM14" s="56">
        <f ca="1">SUM(GM12:OFFSET(Sch2.DtlsTOTPdInAdvListTO,-1,0))</f>
        <v>0</v>
      </c>
      <c r="GN14" s="33"/>
      <c r="GO14" s="103" t="s">
        <v>437</v>
      </c>
      <c r="GP14" s="104"/>
      <c r="GQ14" s="56">
        <f ca="1">SUM(GQ12:OFFSET(Sch2.DtlsTOTPdInAdvListTO,-1,0))</f>
        <v>0</v>
      </c>
      <c r="GR14" s="33"/>
      <c r="GS14" s="103" t="s">
        <v>437</v>
      </c>
      <c r="GT14" s="104"/>
      <c r="GU14" s="56">
        <f ca="1">SUM(GU12:OFFSET(Sch2.DtlsTOTPdInAdvListTO,-1,0))</f>
        <v>0</v>
      </c>
      <c r="GV14" s="33"/>
      <c r="GW14" s="103" t="s">
        <v>437</v>
      </c>
      <c r="GX14" s="104"/>
      <c r="GY14" s="56">
        <f ca="1">SUM(GY12:OFFSET(Sch2.DtlsTOTPdInAdvListTO,-1,0))</f>
        <v>0</v>
      </c>
      <c r="GZ14" s="33"/>
      <c r="HA14" s="103" t="s">
        <v>437</v>
      </c>
      <c r="HB14" s="104"/>
      <c r="HC14" s="56">
        <f ca="1">SUM(HC12:OFFSET(Sch2.DtlsTOTPdInAdvListTO,-1,0))</f>
        <v>0</v>
      </c>
      <c r="HD14" s="33"/>
      <c r="HE14" s="103" t="s">
        <v>437</v>
      </c>
      <c r="HF14" s="104"/>
      <c r="HG14" s="56">
        <f ca="1">SUM(HG12:OFFSET(Sch2.DtlsTOTPdInAdvListTO,-1,0))</f>
        <v>0</v>
      </c>
      <c r="HH14" s="33"/>
      <c r="HI14" s="103" t="s">
        <v>437</v>
      </c>
      <c r="HJ14" s="104"/>
      <c r="HK14" s="56">
        <f ca="1">SUM(HK12:OFFSET(Sch2.DtlsTOTPdInAdvListTO,-1,0))</f>
        <v>0</v>
      </c>
      <c r="HL14" s="33"/>
      <c r="HM14" s="103" t="s">
        <v>437</v>
      </c>
      <c r="HN14" s="104"/>
      <c r="HO14" s="56">
        <f ca="1">SUM(HO12:OFFSET(Sch2.DtlsTOTPdInAdvListTO,-1,0))</f>
        <v>0</v>
      </c>
      <c r="HP14" s="33"/>
      <c r="HQ14" s="103" t="s">
        <v>437</v>
      </c>
      <c r="HR14" s="104"/>
      <c r="HS14" s="56">
        <f ca="1">SUM(HS12:OFFSET(Sch2.DtlsTOTPdInAdvListTO,-1,0))</f>
        <v>0</v>
      </c>
      <c r="HT14" s="33"/>
      <c r="HU14" s="103" t="s">
        <v>437</v>
      </c>
      <c r="HV14" s="104"/>
      <c r="HW14" s="56">
        <f ca="1">SUM(HW12:OFFSET(Sch2.DtlsTOTPdInAdvListTO,-1,0))</f>
        <v>0</v>
      </c>
      <c r="HX14" s="33"/>
      <c r="HY14" s="103" t="s">
        <v>437</v>
      </c>
      <c r="HZ14" s="104"/>
      <c r="IA14" s="56">
        <f ca="1">SUM(IA12:OFFSET(Sch2.DtlsTOTPdInAdvListTO,-1,0))</f>
        <v>0</v>
      </c>
      <c r="IB14" s="33"/>
      <c r="IC14" s="103" t="s">
        <v>437</v>
      </c>
      <c r="ID14" s="104"/>
      <c r="IE14" s="56">
        <f ca="1">SUM(IE12:OFFSET(Sch2.DtlsTOTPdInAdvListTO,-1,0))</f>
        <v>0</v>
      </c>
      <c r="IF14" s="33"/>
      <c r="IG14" s="103" t="s">
        <v>437</v>
      </c>
      <c r="IH14" s="104"/>
      <c r="II14" s="56">
        <f ca="1">SUM(II12:OFFSET(Sch2.DtlsTOTPdInAdvListTO,-1,0))</f>
        <v>0</v>
      </c>
      <c r="IJ14" s="33"/>
      <c r="IK14" s="103" t="s">
        <v>437</v>
      </c>
      <c r="IL14" s="104"/>
      <c r="IM14" s="56">
        <f ca="1">SUM(IM12:OFFSET(Sch2.DtlsTOTPdInAdvListTO,-1,0))</f>
        <v>0</v>
      </c>
      <c r="IN14" s="33"/>
      <c r="IO14" s="103" t="s">
        <v>437</v>
      </c>
      <c r="IP14" s="104"/>
      <c r="IQ14" s="56">
        <f ca="1">SUM(IQ12:OFFSET(Sch2.DtlsTOTPdInAdvListTO,-1,0))</f>
        <v>0</v>
      </c>
      <c r="IR14" s="33"/>
      <c r="IS14" s="103" t="s">
        <v>437</v>
      </c>
      <c r="IT14" s="104"/>
      <c r="IU14" s="56">
        <f ca="1">SUM(IU12:OFFSET(Sch2.DtlsTOTPdInAdvListTO,-1,0))</f>
        <v>0</v>
      </c>
      <c r="IV14" s="33"/>
    </row>
    <row r="15" spans="1:256" ht="16.5" customHeight="1">
      <c r="A15" s="105" t="s">
        <v>482</v>
      </c>
      <c r="B15" s="106"/>
      <c r="C15" s="56">
        <f>Sch2.DtlsTOTPdInAdvListTO+Sch2.DtlsTOTSelfAssPmtListTO</f>
        <v>0</v>
      </c>
      <c r="D15" s="33"/>
      <c r="E15" s="61"/>
      <c r="F15" s="61"/>
      <c r="G15" s="62"/>
      <c r="H15" s="33"/>
      <c r="I15" s="61"/>
      <c r="J15" s="61"/>
      <c r="K15" s="62"/>
      <c r="L15" s="33"/>
      <c r="M15" s="61"/>
      <c r="N15" s="61"/>
      <c r="O15" s="62"/>
      <c r="P15" s="33"/>
      <c r="Q15" s="61"/>
      <c r="R15" s="61"/>
      <c r="S15" s="62"/>
      <c r="T15" s="33"/>
      <c r="U15" s="61"/>
      <c r="V15" s="61"/>
      <c r="W15" s="62"/>
      <c r="X15" s="33"/>
      <c r="Y15" s="61"/>
      <c r="Z15" s="61"/>
      <c r="AA15" s="62"/>
      <c r="AB15" s="33"/>
      <c r="AC15" s="61"/>
      <c r="AD15" s="61"/>
      <c r="AE15" s="62"/>
      <c r="AF15" s="33"/>
      <c r="AG15" s="61"/>
      <c r="AH15" s="61"/>
      <c r="AI15" s="62"/>
      <c r="AJ15" s="33"/>
      <c r="AK15" s="61"/>
      <c r="AL15" s="61"/>
      <c r="AM15" s="62"/>
      <c r="AN15" s="33"/>
      <c r="AO15" s="61"/>
      <c r="AP15" s="61"/>
      <c r="AQ15" s="62"/>
      <c r="AR15" s="33"/>
      <c r="AS15" s="61"/>
      <c r="AT15" s="61"/>
      <c r="AU15" s="62"/>
      <c r="AV15" s="33"/>
      <c r="AW15" s="61"/>
      <c r="AX15" s="61"/>
      <c r="AY15" s="62"/>
      <c r="AZ15" s="33"/>
      <c r="BA15" s="61"/>
      <c r="BB15" s="61"/>
      <c r="BC15" s="62"/>
      <c r="BD15" s="33"/>
      <c r="BE15" s="61"/>
      <c r="BF15" s="61"/>
      <c r="BG15" s="62"/>
      <c r="BH15" s="33"/>
      <c r="BI15" s="61"/>
      <c r="BJ15" s="61"/>
      <c r="BK15" s="62"/>
      <c r="BL15" s="33"/>
      <c r="BM15" s="61"/>
      <c r="BN15" s="61"/>
      <c r="BO15" s="62"/>
      <c r="BP15" s="33"/>
      <c r="BQ15" s="61"/>
      <c r="BR15" s="61"/>
      <c r="BS15" s="62"/>
      <c r="BT15" s="33"/>
      <c r="BU15" s="61"/>
      <c r="BV15" s="61"/>
      <c r="BW15" s="62"/>
      <c r="BX15" s="33"/>
      <c r="BY15" s="61"/>
      <c r="BZ15" s="61"/>
      <c r="CA15" s="62"/>
      <c r="CB15" s="33"/>
      <c r="CC15" s="61"/>
      <c r="CD15" s="61"/>
      <c r="CE15" s="62"/>
      <c r="CF15" s="33"/>
      <c r="CG15" s="61"/>
      <c r="CH15" s="61"/>
      <c r="CI15" s="62"/>
      <c r="CJ15" s="33"/>
      <c r="CK15" s="61"/>
      <c r="CL15" s="61"/>
      <c r="CM15" s="62"/>
      <c r="CN15" s="33"/>
      <c r="CO15" s="61"/>
      <c r="CP15" s="61"/>
      <c r="CQ15" s="62"/>
      <c r="CR15" s="33"/>
      <c r="CS15" s="61"/>
      <c r="CT15" s="61"/>
      <c r="CU15" s="62"/>
      <c r="CV15" s="33"/>
      <c r="CW15" s="61"/>
      <c r="CX15" s="61"/>
      <c r="CY15" s="62"/>
      <c r="CZ15" s="33"/>
      <c r="DA15" s="61"/>
      <c r="DB15" s="61"/>
      <c r="DC15" s="62"/>
      <c r="DD15" s="33"/>
      <c r="DE15" s="61"/>
      <c r="DF15" s="61"/>
      <c r="DG15" s="62"/>
      <c r="DH15" s="33"/>
      <c r="DI15" s="61"/>
      <c r="DJ15" s="61"/>
      <c r="DK15" s="62"/>
      <c r="DL15" s="33"/>
      <c r="DM15" s="61"/>
      <c r="DN15" s="61"/>
      <c r="DO15" s="62"/>
      <c r="DP15" s="33"/>
      <c r="DQ15" s="61"/>
      <c r="DR15" s="61"/>
      <c r="DS15" s="62"/>
      <c r="DT15" s="33"/>
      <c r="DU15" s="61"/>
      <c r="DV15" s="61"/>
      <c r="DW15" s="62"/>
      <c r="DX15" s="33"/>
      <c r="DY15" s="61"/>
      <c r="DZ15" s="61"/>
      <c r="EA15" s="62"/>
      <c r="EB15" s="33"/>
      <c r="EC15" s="61"/>
      <c r="ED15" s="61"/>
      <c r="EE15" s="62"/>
      <c r="EF15" s="33"/>
      <c r="EG15" s="61"/>
      <c r="EH15" s="61"/>
      <c r="EI15" s="62"/>
      <c r="EJ15" s="33"/>
      <c r="EK15" s="61"/>
      <c r="EL15" s="61"/>
      <c r="EM15" s="62"/>
      <c r="EN15" s="33"/>
      <c r="EO15" s="61"/>
      <c r="EP15" s="61"/>
      <c r="EQ15" s="62"/>
      <c r="ER15" s="33"/>
      <c r="ES15" s="61"/>
      <c r="ET15" s="61"/>
      <c r="EU15" s="62"/>
      <c r="EV15" s="33"/>
      <c r="EW15" s="61"/>
      <c r="EX15" s="61"/>
      <c r="EY15" s="62"/>
      <c r="EZ15" s="33"/>
      <c r="FA15" s="61"/>
      <c r="FB15" s="61"/>
      <c r="FC15" s="62"/>
      <c r="FD15" s="33"/>
      <c r="FE15" s="61"/>
      <c r="FF15" s="61"/>
      <c r="FG15" s="62"/>
      <c r="FH15" s="33"/>
      <c r="FI15" s="61"/>
      <c r="FJ15" s="61"/>
      <c r="FK15" s="62"/>
      <c r="FL15" s="33"/>
      <c r="FM15" s="61"/>
      <c r="FN15" s="61"/>
      <c r="FO15" s="62"/>
      <c r="FP15" s="33"/>
      <c r="FQ15" s="61"/>
      <c r="FR15" s="61"/>
      <c r="FS15" s="62"/>
      <c r="FT15" s="33"/>
      <c r="FU15" s="61"/>
      <c r="FV15" s="61"/>
      <c r="FW15" s="62"/>
      <c r="FX15" s="33"/>
      <c r="FY15" s="61"/>
      <c r="FZ15" s="61"/>
      <c r="GA15" s="62"/>
      <c r="GB15" s="33"/>
      <c r="GC15" s="61"/>
      <c r="GD15" s="61"/>
      <c r="GE15" s="62"/>
      <c r="GF15" s="33"/>
      <c r="GG15" s="61"/>
      <c r="GH15" s="61"/>
      <c r="GI15" s="62"/>
      <c r="GJ15" s="33"/>
      <c r="GK15" s="61"/>
      <c r="GL15" s="61"/>
      <c r="GM15" s="62"/>
      <c r="GN15" s="33"/>
      <c r="GO15" s="61"/>
      <c r="GP15" s="61"/>
      <c r="GQ15" s="62"/>
      <c r="GR15" s="33"/>
      <c r="GS15" s="61"/>
      <c r="GT15" s="61"/>
      <c r="GU15" s="62"/>
      <c r="GV15" s="33"/>
      <c r="GW15" s="61"/>
      <c r="GX15" s="61"/>
      <c r="GY15" s="62"/>
      <c r="GZ15" s="33"/>
      <c r="HA15" s="61"/>
      <c r="HB15" s="61"/>
      <c r="HC15" s="62"/>
      <c r="HD15" s="33"/>
      <c r="HE15" s="61"/>
      <c r="HF15" s="61"/>
      <c r="HG15" s="62"/>
      <c r="HH15" s="33"/>
      <c r="HI15" s="61"/>
      <c r="HJ15" s="61"/>
      <c r="HK15" s="62"/>
      <c r="HL15" s="33"/>
      <c r="HM15" s="61"/>
      <c r="HN15" s="61"/>
      <c r="HO15" s="62"/>
      <c r="HP15" s="33"/>
      <c r="HQ15" s="61"/>
      <c r="HR15" s="61"/>
      <c r="HS15" s="62"/>
      <c r="HT15" s="33"/>
      <c r="HU15" s="61"/>
      <c r="HV15" s="61"/>
      <c r="HW15" s="62"/>
      <c r="HX15" s="33"/>
      <c r="HY15" s="61"/>
      <c r="HZ15" s="61"/>
      <c r="IA15" s="62"/>
      <c r="IB15" s="33"/>
      <c r="IC15" s="61"/>
      <c r="ID15" s="61"/>
      <c r="IE15" s="62"/>
      <c r="IF15" s="33"/>
      <c r="IG15" s="61"/>
      <c r="IH15" s="61"/>
      <c r="II15" s="62"/>
      <c r="IJ15" s="33"/>
      <c r="IK15" s="61"/>
      <c r="IL15" s="61"/>
      <c r="IM15" s="62"/>
      <c r="IN15" s="33"/>
      <c r="IO15" s="61"/>
      <c r="IP15" s="61"/>
      <c r="IQ15" s="62"/>
      <c r="IR15" s="33"/>
      <c r="IS15" s="61"/>
      <c r="IT15" s="61"/>
      <c r="IU15" s="62"/>
      <c r="IV15" s="33"/>
    </row>
    <row r="16" spans="1:4" ht="37.5" customHeight="1">
      <c r="A16" s="33"/>
      <c r="B16" s="33"/>
      <c r="C16" s="33"/>
      <c r="D16" s="33"/>
    </row>
    <row r="17" spans="1:4" ht="37.5" customHeight="1">
      <c r="A17" s="33"/>
      <c r="B17" s="33"/>
      <c r="C17" s="33"/>
      <c r="D17" s="33"/>
    </row>
    <row r="18" ht="12" hidden="1"/>
    <row r="19" ht="12" hidden="1"/>
    <row r="20" ht="12" hidden="1"/>
    <row r="21" ht="12" hidden="1"/>
  </sheetData>
  <sheetProtection password="94AB" sheet="1" objects="1" scenarios="1" selectLockedCells="1"/>
  <mergeCells count="132">
    <mergeCell ref="A1:C1"/>
    <mergeCell ref="A6:B6"/>
    <mergeCell ref="A2:C2"/>
    <mergeCell ref="A10:C10"/>
    <mergeCell ref="E10:G10"/>
    <mergeCell ref="I10:K10"/>
    <mergeCell ref="M10:O10"/>
    <mergeCell ref="Q10:S10"/>
    <mergeCell ref="U10:W10"/>
    <mergeCell ref="Y10:AA10"/>
    <mergeCell ref="AC10:AE10"/>
    <mergeCell ref="AG10:AI10"/>
    <mergeCell ref="AK10:AM10"/>
    <mergeCell ref="AO10:AQ10"/>
    <mergeCell ref="AS10:AU10"/>
    <mergeCell ref="AW10:AY10"/>
    <mergeCell ref="BA10:BC10"/>
    <mergeCell ref="BE10:BG10"/>
    <mergeCell ref="BI10:BK10"/>
    <mergeCell ref="BM10:BO10"/>
    <mergeCell ref="BQ10:BS10"/>
    <mergeCell ref="BU10:BW10"/>
    <mergeCell ref="BY10:CA10"/>
    <mergeCell ref="CC10:CE10"/>
    <mergeCell ref="CG10:CI10"/>
    <mergeCell ref="CK10:CM10"/>
    <mergeCell ref="CO10:CQ10"/>
    <mergeCell ref="CS10:CU10"/>
    <mergeCell ref="CW10:CY10"/>
    <mergeCell ref="DA10:DC10"/>
    <mergeCell ref="DE10:DG10"/>
    <mergeCell ref="DI10:DK10"/>
    <mergeCell ref="DM10:DO10"/>
    <mergeCell ref="DQ10:DS10"/>
    <mergeCell ref="DU10:DW10"/>
    <mergeCell ref="DY10:EA10"/>
    <mergeCell ref="EC10:EE10"/>
    <mergeCell ref="EG10:EI10"/>
    <mergeCell ref="EK10:EM10"/>
    <mergeCell ref="EO10:EQ10"/>
    <mergeCell ref="ES10:EU10"/>
    <mergeCell ref="EW10:EY10"/>
    <mergeCell ref="FA10:FC10"/>
    <mergeCell ref="FE10:FG10"/>
    <mergeCell ref="FI10:FK10"/>
    <mergeCell ref="FM10:FO10"/>
    <mergeCell ref="FQ10:FS10"/>
    <mergeCell ref="FU10:FW10"/>
    <mergeCell ref="FY10:GA10"/>
    <mergeCell ref="GC10:GE10"/>
    <mergeCell ref="GG10:GI10"/>
    <mergeCell ref="GK10:GM10"/>
    <mergeCell ref="GO10:GQ10"/>
    <mergeCell ref="GS10:GU10"/>
    <mergeCell ref="GW10:GY10"/>
    <mergeCell ref="HA10:HC10"/>
    <mergeCell ref="HE10:HG10"/>
    <mergeCell ref="HI10:HK10"/>
    <mergeCell ref="HM10:HO10"/>
    <mergeCell ref="HQ10:HS10"/>
    <mergeCell ref="HU10:HW10"/>
    <mergeCell ref="HY10:IA10"/>
    <mergeCell ref="IC10:IE10"/>
    <mergeCell ref="IG10:II10"/>
    <mergeCell ref="IK10:IM10"/>
    <mergeCell ref="IO10:IQ10"/>
    <mergeCell ref="IS10:IU10"/>
    <mergeCell ref="A14:B14"/>
    <mergeCell ref="E14:F14"/>
    <mergeCell ref="I14:J14"/>
    <mergeCell ref="M14:N14"/>
    <mergeCell ref="Q14:R14"/>
    <mergeCell ref="U14:V14"/>
    <mergeCell ref="Y14:Z14"/>
    <mergeCell ref="AC14:AD14"/>
    <mergeCell ref="AG14:AH14"/>
    <mergeCell ref="AK14:AL14"/>
    <mergeCell ref="AO14:AP14"/>
    <mergeCell ref="AS14:AT14"/>
    <mergeCell ref="AW14:AX14"/>
    <mergeCell ref="BA14:BB14"/>
    <mergeCell ref="BE14:BF14"/>
    <mergeCell ref="BI14:BJ14"/>
    <mergeCell ref="BM14:BN14"/>
    <mergeCell ref="BQ14:BR14"/>
    <mergeCell ref="BU14:BV14"/>
    <mergeCell ref="BY14:BZ14"/>
    <mergeCell ref="CC14:CD14"/>
    <mergeCell ref="CG14:CH14"/>
    <mergeCell ref="CK14:CL14"/>
    <mergeCell ref="CO14:CP14"/>
    <mergeCell ref="CS14:CT14"/>
    <mergeCell ref="CW14:CX14"/>
    <mergeCell ref="DA14:DB14"/>
    <mergeCell ref="DE14:DF14"/>
    <mergeCell ref="DI14:DJ14"/>
    <mergeCell ref="DM14:DN14"/>
    <mergeCell ref="DQ14:DR14"/>
    <mergeCell ref="DU14:DV14"/>
    <mergeCell ref="DY14:DZ14"/>
    <mergeCell ref="EC14:ED14"/>
    <mergeCell ref="EG14:EH14"/>
    <mergeCell ref="EK14:EL14"/>
    <mergeCell ref="EO14:EP14"/>
    <mergeCell ref="ES14:ET14"/>
    <mergeCell ref="GO14:GP14"/>
    <mergeCell ref="EW14:EX14"/>
    <mergeCell ref="FA14:FB14"/>
    <mergeCell ref="FE14:FF14"/>
    <mergeCell ref="FI14:FJ14"/>
    <mergeCell ref="FM14:FN14"/>
    <mergeCell ref="FQ14:FR14"/>
    <mergeCell ref="GW14:GX14"/>
    <mergeCell ref="HA14:HB14"/>
    <mergeCell ref="HE14:HF14"/>
    <mergeCell ref="HI14:HJ14"/>
    <mergeCell ref="HM14:HN14"/>
    <mergeCell ref="FU14:FV14"/>
    <mergeCell ref="FY14:FZ14"/>
    <mergeCell ref="GC14:GD14"/>
    <mergeCell ref="GG14:GH14"/>
    <mergeCell ref="GK14:GL14"/>
    <mergeCell ref="IO14:IP14"/>
    <mergeCell ref="IS14:IT14"/>
    <mergeCell ref="A15:B15"/>
    <mergeCell ref="HQ14:HR14"/>
    <mergeCell ref="HU14:HV14"/>
    <mergeCell ref="HY14:HZ14"/>
    <mergeCell ref="IC14:ID14"/>
    <mergeCell ref="IG14:IH14"/>
    <mergeCell ref="IK14:IL14"/>
    <mergeCell ref="GS14:GT14"/>
  </mergeCells>
  <dataValidations count="4">
    <dataValidation type="decimal" allowBlank="1" showInputMessage="1" showErrorMessage="1" promptTitle="Numeric:" prompt="Enter numeric value of length less than or equal to 15 digit." errorTitle="Data Error:" error="Please enter positive numeric value of length less than or equal to 15 digit." sqref="IU12:IU13 C12:C13 G12:G13 K12:K13 O12:O13 S12:S13 W12:W13 AA12:AA13 AE12:AE13 AI12:AI13 AM12:AM13 AQ12:AQ13 AU12:AU13 AY12:AY13 BC12:BC13 BG12:BG13 BK12:BK13 BO12:BO13 BS12:BS13 BW12:BW13 CA12:CA13 CE12:CE13 CI12:CI13 CM12:CM13 CQ12:CQ13 CU12:CU13 CY12:CY13 DC12:DC13 DG12:DG13 DK12:DK13 DO12:DO13 DS12:DS13 DW12:DW13 EA12:EA13 EE12:EE13 EI12:EI13 EM12:EM13 EQ12:EQ13 EU12:EU13 EY12:EY13 FC12:FC13 FG12:FG13 FK12:FK13 FO12:FO13 FS12:FS13 FW12:FW13 GA12:GA13 GE12:GE13 GI12:GI13 GM12:GM13 GQ12:GQ13 GU12:GU13 GY12:GY13 HC12:HC13 HG12:HG13 HK12:HK13 HO12:HO13 HS12:HS13 HW12:HW13 IA12:IA13 IE12:IE13 II12:II13 IM12:IM13 IQ12:IQ13 C4:C5">
      <formula1>0</formula1>
      <formula2>999999999999999</formula2>
    </dataValidation>
    <dataValidation type="textLength" allowBlank="1" showInputMessage="1" showErrorMessage="1" promptTitle="Date:" prompt="Enter date value in dd/mm/yyyy format." errorTitle="Data Error:" error="Please enter date value in dd/mm/yyyy format." sqref="IT12:IT13 B12:B13 F12:F13 J12:J13 N12:N13 R12:R13 V12:V13 Z12:Z13 AD12:AD13 AH12:AH13 AL12:AL13 AP12:AP13 AT12:AT13 AX12:AX13 BB12:BB13 BF12:BF13 BJ12:BJ13 BN12:BN13 BR12:BR13 BV12:BV13 BZ12:BZ13 CD12:CD13 CH12:CH13 CL12:CL13 CP12:CP13 CT12:CT13 CX12:CX13 DB12:DB13 DF12:DF13 DJ12:DJ13 DN12:DN13 DR12:DR13 DV12:DV13 DZ12:DZ13 ED12:ED13 EH12:EH13 EL12:EL13 EP12:EP13 ET12:ET13 EX12:EX13 FB12:FB13 FF12:FF13 FJ12:FJ13 FN12:FN13 FR12:FR13 FV12:FV13 FZ12:FZ13 GD12:GD13 GH12:GH13 GL12:GL13 GP12:GP13 GT12:GT13 GX12:GX13 HB12:HB13 HF12:HF13 HJ12:HJ13 HN12:HN13 HR12:HR13 HV12:HV13 HZ12:HZ13 ID12:ID13 IH12:IH13 IL12:IL13 IP12:IP13 B4:B5">
      <formula1>10</formula1>
      <formula2>10</formula2>
    </dataValidation>
    <dataValidation type="textLength" allowBlank="1" showInputMessage="1" showErrorMessage="1" promptTitle="Numeric:" prompt="Enter 16 digit numeric value. " errorTitle="Data Error:" error="Please enter 16 digit numeric value." sqref="IS12:IS13 IO12:IO13 E12:E13 I12:I13 M12:M13 Q12:Q13 U12:U13 Y12:Y13 AC12:AC13 AG12:AG13 AK12:AK13 AO12:AO13 AS12:AS13 AW12:AW13 BA12:BA13 BE12:BE13 BI12:BI13 BM12:BM13 BQ12:BQ13 BU12:BU13 BY12:BY13 CC12:CC13 CG12:CG13 CK12:CK13 CO12:CO13 CS12:CS13 CW12:CW13 DA12:DA13 DE12:DE13 DI12:DI13 DM12:DM13 DQ12:DQ13 DU12:DU13 DY12:DY13 EC12:EC13 EG12:EG13 EK12:EK13 EO12:EO13 ES12:ES13 EW12:EW13 FA12:FA13 FE12:FE13 FI12:FI13 FM12:FM13 FQ12:FQ13 FU12:FU13 FY12:FY13 GC12:GC13 GG12:GG13 GK12:GK13 GO12:GO13 GS12:GS13 GW12:GW13 HA12:HA13 HE12:HE13 HI12:HI13 HM12:HM13 HQ12:HQ13 HU12:HU13 HY12:HY13 IC12:IC13 IG12:IG13 IK12:IK13">
      <formula1>16</formula1>
      <formula2>16</formula2>
    </dataValidation>
    <dataValidation type="textLength" operator="lessThanOrEqual" allowBlank="1" showInputMessage="1" showErrorMessage="1" promptTitle="Numeric:" prompt="Enter Numeric value of length less than or equal to 20  characters.Special characters like - is allowed." errorTitle="Data Error:" error="Please enter Numeric value of length less than or equal to 20  characters." sqref="A12:A13 A4:A5">
      <formula1>20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D11"/>
  <sheetViews>
    <sheetView zoomScalePageLayoutView="0" workbookViewId="0" topLeftCell="A1">
      <selection activeCell="C4" sqref="C4"/>
    </sheetView>
  </sheetViews>
  <sheetFormatPr defaultColWidth="0" defaultRowHeight="12.75" zeroHeight="1"/>
  <cols>
    <col min="1" max="1" width="7.8515625" style="13" customWidth="1"/>
    <col min="2" max="2" width="80.7109375" style="13" customWidth="1"/>
    <col min="3" max="3" width="27.7109375" style="13" customWidth="1"/>
    <col min="4" max="4" width="14.28125" style="14" customWidth="1"/>
    <col min="5" max="255" width="12.140625" style="13" hidden="1" customWidth="1"/>
    <col min="256" max="16384" width="21.57421875" style="13" hidden="1" customWidth="1"/>
  </cols>
  <sheetData>
    <row r="1" spans="1:4" ht="31.5" customHeight="1">
      <c r="A1" s="114" t="s">
        <v>483</v>
      </c>
      <c r="B1" s="115"/>
      <c r="C1" s="116"/>
      <c r="D1" s="113">
        <f>SecB.TotTaxPayable-SecB.PresumptiveTaxCdt</f>
        <v>0</v>
      </c>
    </row>
    <row r="2" spans="1:4" ht="21" customHeight="1">
      <c r="A2" s="29" t="s">
        <v>11</v>
      </c>
      <c r="B2" s="29" t="s">
        <v>408</v>
      </c>
      <c r="C2" s="58" t="s">
        <v>444</v>
      </c>
      <c r="D2" s="113"/>
    </row>
    <row r="3" spans="1:4" ht="15">
      <c r="A3" s="49">
        <v>1</v>
      </c>
      <c r="B3" s="37" t="s">
        <v>484</v>
      </c>
      <c r="C3" s="41">
        <f>Sch1.DtlsOfLocalPrchsListTO</f>
        <v>0</v>
      </c>
      <c r="D3" s="113"/>
    </row>
    <row r="4" spans="1:4" ht="15">
      <c r="A4" s="49">
        <v>2</v>
      </c>
      <c r="B4" s="37" t="s">
        <v>458</v>
      </c>
      <c r="C4" s="36">
        <v>0</v>
      </c>
      <c r="D4" s="113"/>
    </row>
    <row r="5" spans="1:4" ht="15">
      <c r="A5" s="49">
        <v>3</v>
      </c>
      <c r="B5" s="37" t="s">
        <v>454</v>
      </c>
      <c r="C5" s="41">
        <f>IF(OR(AND(RtnMonth&gt;="04",RtnYr="2020"),RtnYr&gt;"2020"),1,3)</f>
        <v>3</v>
      </c>
      <c r="D5" s="113"/>
    </row>
    <row r="6" spans="1:4" ht="15">
      <c r="A6" s="49">
        <v>4</v>
      </c>
      <c r="B6" s="37" t="s">
        <v>412</v>
      </c>
      <c r="C6" s="41">
        <f>SecB.TotTurnOver*SecB.TotTurnOverTaxRate/100</f>
        <v>0</v>
      </c>
      <c r="D6" s="113"/>
    </row>
    <row r="7" spans="1:4" ht="30.75">
      <c r="A7" s="49">
        <v>5</v>
      </c>
      <c r="B7" s="54" t="s">
        <v>485</v>
      </c>
      <c r="C7" s="41">
        <f>IF(SecB.TaxDue&gt;0,Sch2.DtlsTOTAdvPmtTO,0)</f>
        <v>0</v>
      </c>
      <c r="D7" s="113"/>
    </row>
    <row r="8" spans="1:4" ht="15">
      <c r="A8" s="49">
        <v>6</v>
      </c>
      <c r="B8" s="54" t="s">
        <v>556</v>
      </c>
      <c r="C8" s="77">
        <v>0</v>
      </c>
      <c r="D8" s="113"/>
    </row>
    <row r="9" spans="1:4" ht="15">
      <c r="A9" s="57">
        <v>7</v>
      </c>
      <c r="B9" s="42" t="s">
        <v>555</v>
      </c>
      <c r="C9" s="43">
        <f>ROUND(SecB.TaxDue,2)-ROUND(SecB.PresumptiveTaxCdt,2)-ROUND(SecB.DtlsTOTPdInAdvListTO,2)</f>
        <v>0</v>
      </c>
      <c r="D9" s="113"/>
    </row>
    <row r="10" spans="1:4" ht="37.5" customHeight="1">
      <c r="A10" s="113"/>
      <c r="B10" s="113"/>
      <c r="C10" s="113"/>
      <c r="D10" s="113"/>
    </row>
    <row r="11" spans="1:4" ht="37.5" customHeight="1">
      <c r="A11" s="113"/>
      <c r="B11" s="113"/>
      <c r="C11" s="113"/>
      <c r="D11" s="113"/>
    </row>
  </sheetData>
  <sheetProtection password="94AB" sheet="1" objects="1" scenarios="1" selectLockedCells="1"/>
  <mergeCells count="3">
    <mergeCell ref="D1:D9"/>
    <mergeCell ref="A1:C1"/>
    <mergeCell ref="A10:D11"/>
  </mergeCells>
  <dataValidations count="4">
    <dataValidation type="decimal" allowBlank="1" promptTitle="Currency" prompt="Please enter the amount in xxxxxxxxxx.xx format" error="Please Enter Numeric Data only." sqref="C5">
      <formula1>0</formula1>
      <formula2>999999999999999</formula2>
    </dataValidation>
    <dataValidation type="decimal" allowBlank="1" showInputMessage="1" showErrorMessage="1" promptTitle="Numeric:" prompt="Enter numeric value of length less than or equal to 15 digit." errorTitle="Data Error:" error="Please enter positive numeric value of length less than or equal to 15 digit." sqref="C4">
      <formula1>0</formula1>
      <formula2>999999999999999</formula2>
    </dataValidation>
    <dataValidation type="decimal" allowBlank="1" promptTitle="Numeric:" prompt="Enter numeric value of length less than or equal to 15 digit." errorTitle="Data Error:" error="Please enter positive numeric value of length less than or equal to 15 digit." sqref="C7:C8">
      <formula1>0</formula1>
      <formula2>9999999999999.99</formula2>
    </dataValidation>
    <dataValidation type="decimal" allowBlank="1" promptTitle="Currency" prompt="Please enter the amount in xxxxxxxxxx.xx format" error="Please Enter Numeric Data only." sqref="C6 C9">
      <formula1>0</formula1>
      <formula2>9999999999999.99</formula2>
    </dataValidation>
  </dataValidations>
  <printOptions/>
  <pageMargins left="0.7" right="0.7" top="0.75" bottom="0.75" header="0.5118055555555555" footer="0.511805555555555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JANHAVI KIRAN BHOKRI</dc:creator>
  <cp:keywords/>
  <dc:description/>
  <cp:lastModifiedBy>Mj</cp:lastModifiedBy>
  <dcterms:created xsi:type="dcterms:W3CDTF">2011-12-14T09:13:15Z</dcterms:created>
  <dcterms:modified xsi:type="dcterms:W3CDTF">2020-05-23T10:30:17Z</dcterms:modified>
  <cp:category/>
  <cp:version/>
  <cp:contentType/>
  <cp:contentStatus/>
</cp:coreProperties>
</file>